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C:\Users\maeda\Desktop\2024excelform\"/>
    </mc:Choice>
  </mc:AlternateContent>
  <xr:revisionPtr revIDLastSave="0" documentId="13_ncr:1_{716ECA54-6BEB-4EE7-8DBC-5E430EC7FF89}" xr6:coauthVersionLast="47" xr6:coauthVersionMax="47" xr10:uidLastSave="{00000000-0000-0000-0000-000000000000}"/>
  <bookViews>
    <workbookView xWindow="3120" yWindow="450" windowWidth="22845" windowHeight="15750" xr2:uid="{00000000-000D-0000-FFFF-FFFF00000000}"/>
  </bookViews>
  <sheets>
    <sheet name="調査票" sheetId="3" r:id="rId1"/>
    <sheet name="data" sheetId="5" r:id="rId2"/>
  </sheets>
  <definedNames>
    <definedName name="_xlnm.Print_Area" localSheetId="0">調査票!$A$1:$T$188</definedName>
    <definedName name="生年月日">#REF!</definedName>
    <definedName name="都道府県">#REF!</definedName>
    <definedName name="都道府県名">調査票!$C$18</definedName>
    <definedName name="廃業年月">#REF!</definedName>
    <definedName name="廃業予定">#REF!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K3" i="5" l="1"/>
  <c r="DJ3" i="5"/>
  <c r="FE3" i="5"/>
  <c r="FD3" i="5"/>
  <c r="EO3" i="5"/>
  <c r="IR8" i="5"/>
  <c r="IO8" i="5"/>
  <c r="IN8" i="5"/>
  <c r="IJ8" i="5"/>
  <c r="IH8" i="5"/>
  <c r="IE8" i="5"/>
  <c r="ID8" i="5"/>
  <c r="IC8" i="5"/>
  <c r="HZ8" i="5"/>
  <c r="HO8" i="5"/>
  <c r="HN8" i="5"/>
  <c r="HM8" i="5"/>
  <c r="HL8" i="5"/>
  <c r="HK8" i="5"/>
  <c r="HG8" i="5"/>
  <c r="HF8" i="5"/>
  <c r="HE8" i="5"/>
  <c r="HD8" i="5"/>
  <c r="HC8" i="5"/>
  <c r="HB8" i="5"/>
  <c r="HA8" i="5"/>
  <c r="GZ8" i="5"/>
  <c r="GY8" i="5"/>
  <c r="GX8" i="5"/>
  <c r="GQ8" i="5"/>
  <c r="IY3" i="5"/>
  <c r="GN8" i="5" s="1"/>
  <c r="GJ8" i="5"/>
  <c r="GI8" i="5"/>
  <c r="GG8" i="5"/>
  <c r="FT8" i="5"/>
  <c r="FS8" i="5"/>
  <c r="FM8" i="5"/>
  <c r="ER8" i="5"/>
  <c r="EQ8" i="5"/>
  <c r="EP8" i="5"/>
  <c r="EJ8" i="5"/>
  <c r="EE8" i="5"/>
  <c r="EB8" i="5"/>
  <c r="DY8" i="5"/>
  <c r="AU8" i="5"/>
  <c r="AR8" i="5"/>
  <c r="AQ8" i="5"/>
  <c r="AK8" i="5"/>
  <c r="AI8" i="5"/>
  <c r="AD8" i="5"/>
  <c r="X8" i="5"/>
  <c r="W8" i="5"/>
  <c r="R8" i="5"/>
  <c r="J8" i="5"/>
  <c r="DV8" i="5" l="1"/>
  <c r="MH3" i="5"/>
  <c r="MG3" i="5"/>
  <c r="MF3" i="5"/>
  <c r="ME3" i="5"/>
  <c r="MD3" i="5"/>
  <c r="MC3" i="5"/>
  <c r="MB3" i="5"/>
  <c r="LV3" i="5"/>
  <c r="LU3" i="5"/>
  <c r="LT3" i="5"/>
  <c r="LS3" i="5"/>
  <c r="LR3" i="5"/>
  <c r="LQ3" i="5"/>
  <c r="LP3" i="5"/>
  <c r="LD3" i="5"/>
  <c r="LC3" i="5"/>
  <c r="LB3" i="5"/>
  <c r="LW3" i="5"/>
  <c r="IB8" i="5" s="1"/>
  <c r="KG3" i="5"/>
  <c r="KF3" i="5"/>
  <c r="KE3" i="5"/>
  <c r="KD3" i="5"/>
  <c r="KC3" i="5"/>
  <c r="KB3" i="5"/>
  <c r="KA3" i="5"/>
  <c r="JZ3" i="5"/>
  <c r="JY3" i="5"/>
  <c r="JV3" i="5"/>
  <c r="JU3" i="5"/>
  <c r="JT3" i="5"/>
  <c r="JS3" i="5"/>
  <c r="JR3" i="5"/>
  <c r="JQ3" i="5"/>
  <c r="JP3" i="5"/>
  <c r="JO3" i="5"/>
  <c r="JI3" i="5"/>
  <c r="JH3" i="5"/>
  <c r="JG3" i="5"/>
  <c r="JF3" i="5"/>
  <c r="JE3" i="5"/>
  <c r="JD3" i="5"/>
  <c r="JC3" i="5"/>
  <c r="JB3" i="5"/>
  <c r="JA3" i="5"/>
  <c r="IX3" i="5"/>
  <c r="IW3" i="5"/>
  <c r="IV3" i="5"/>
  <c r="IU3" i="5"/>
  <c r="IT3" i="5"/>
  <c r="IS3" i="5"/>
  <c r="IR3" i="5"/>
  <c r="IQ3" i="5"/>
  <c r="IF3" i="5"/>
  <c r="IE3" i="5"/>
  <c r="ID3" i="5"/>
  <c r="IC3" i="5"/>
  <c r="IB3" i="5"/>
  <c r="HX3" i="5"/>
  <c r="HW3" i="5"/>
  <c r="HV3" i="5"/>
  <c r="HS3" i="5"/>
  <c r="HR3" i="5"/>
  <c r="HQ3" i="5"/>
  <c r="HP3" i="5"/>
  <c r="HM3" i="5"/>
  <c r="HL3" i="5"/>
  <c r="HK3" i="5"/>
  <c r="HI3" i="5"/>
  <c r="HH3" i="5"/>
  <c r="GE3" i="5"/>
  <c r="GD3" i="5"/>
  <c r="GC3" i="5"/>
  <c r="GB3" i="5"/>
  <c r="GA3" i="5"/>
  <c r="FZ3" i="5"/>
  <c r="FY3" i="5"/>
  <c r="FX3" i="5"/>
  <c r="FW3" i="5"/>
  <c r="FK3" i="5"/>
  <c r="FJ3" i="5"/>
  <c r="FI3" i="5"/>
  <c r="FH3" i="5"/>
  <c r="FG3" i="5"/>
  <c r="FC3" i="5"/>
  <c r="FB3" i="5"/>
  <c r="FA3" i="5"/>
  <c r="EZ3" i="5"/>
  <c r="EV3" i="5"/>
  <c r="EC8" i="5" s="1"/>
  <c r="EG8" i="5"/>
  <c r="AQ3" i="5"/>
  <c r="AM8" i="5" s="1"/>
  <c r="EN3" i="5"/>
  <c r="DU8" i="5" s="1"/>
  <c r="EM3" i="5"/>
  <c r="DT8" i="5" s="1"/>
  <c r="MS3" i="5"/>
  <c r="IQ8" i="5" s="1"/>
  <c r="MR3" i="5"/>
  <c r="IP8" i="5" s="1"/>
  <c r="MO3" i="5"/>
  <c r="IM8" i="5" s="1"/>
  <c r="MN3" i="5"/>
  <c r="IL8" i="5" s="1"/>
  <c r="MM3" i="5"/>
  <c r="IK8" i="5" s="1"/>
  <c r="II8" i="5"/>
  <c r="MI3" i="5"/>
  <c r="IG8" i="5" s="1"/>
  <c r="LM3" i="5"/>
  <c r="HY8" i="5" s="1"/>
  <c r="LL3" i="5"/>
  <c r="HX8" i="5" s="1"/>
  <c r="LK3" i="5"/>
  <c r="HW8" i="5" s="1"/>
  <c r="LJ3" i="5"/>
  <c r="HV8" i="5" s="1"/>
  <c r="LI3" i="5"/>
  <c r="HU8" i="5" s="1"/>
  <c r="LH3" i="5"/>
  <c r="HT8" i="5" s="1"/>
  <c r="GZ3" i="5"/>
  <c r="FN8" i="5" s="1"/>
  <c r="EY3" i="5" l="1"/>
  <c r="EF8" i="5" s="1"/>
  <c r="FV3" i="5"/>
  <c r="ES8" i="5" s="1"/>
  <c r="FF3" i="5"/>
  <c r="EH8" i="5" s="1"/>
  <c r="HJ3" i="5"/>
  <c r="FV8" i="5" s="1"/>
  <c r="HU3" i="5"/>
  <c r="FZ8" i="5" s="1"/>
  <c r="JN3" i="5"/>
  <c r="GT8" i="5" s="1"/>
  <c r="JX3" i="5"/>
  <c r="GV8" i="5" s="1"/>
  <c r="IP3" i="5"/>
  <c r="GM8" i="5" s="1"/>
  <c r="IA3" i="5"/>
  <c r="GC8" i="5" s="1"/>
  <c r="HO3" i="5"/>
  <c r="FX8" i="5" s="1"/>
  <c r="IZ3" i="5"/>
  <c r="GO8" i="5" s="1"/>
  <c r="HG3" i="5"/>
  <c r="FU8" i="5" s="1"/>
  <c r="MA3" i="5"/>
  <c r="IF8" i="5" s="1"/>
  <c r="LO3" i="5"/>
  <c r="IA8" i="5" s="1"/>
  <c r="LA3" i="5"/>
  <c r="HP8" i="5" s="1"/>
  <c r="LG3" i="5"/>
  <c r="HS8" i="5" s="1"/>
  <c r="LF3" i="5"/>
  <c r="HR8" i="5" s="1"/>
  <c r="LE3" i="5"/>
  <c r="HQ8" i="5" s="1"/>
  <c r="KU3" i="5"/>
  <c r="HJ8" i="5" s="1"/>
  <c r="KT3" i="5"/>
  <c r="HI8" i="5" s="1"/>
  <c r="KS3" i="5"/>
  <c r="HH8" i="5" s="1"/>
  <c r="KH3" i="5"/>
  <c r="GW8" i="5" s="1"/>
  <c r="JW3" i="5"/>
  <c r="GU8" i="5" s="1"/>
  <c r="JM3" i="5"/>
  <c r="GS8" i="5" s="1"/>
  <c r="JL3" i="5"/>
  <c r="GR8" i="5" s="1"/>
  <c r="JJ3" i="5"/>
  <c r="GP8" i="5" s="1"/>
  <c r="IO3" i="5"/>
  <c r="GL8" i="5" s="1"/>
  <c r="IN3" i="5"/>
  <c r="GK8" i="5" s="1"/>
  <c r="IK3" i="5"/>
  <c r="GH8" i="5" s="1"/>
  <c r="II3" i="5"/>
  <c r="GF8" i="5" s="1"/>
  <c r="IH3" i="5"/>
  <c r="GE8" i="5" s="1"/>
  <c r="IG3" i="5"/>
  <c r="GD8" i="5" s="1"/>
  <c r="HZ3" i="5"/>
  <c r="GB8" i="5" s="1"/>
  <c r="HY3" i="5"/>
  <c r="GA8" i="5" s="1"/>
  <c r="HT3" i="5"/>
  <c r="FY8" i="5" s="1"/>
  <c r="HN3" i="5"/>
  <c r="FW8" i="5" s="1"/>
  <c r="HD3" i="5"/>
  <c r="FR8" i="5" s="1"/>
  <c r="HC3" i="5"/>
  <c r="FQ8" i="5" s="1"/>
  <c r="HB3" i="5"/>
  <c r="FP8" i="5" s="1"/>
  <c r="HA3" i="5"/>
  <c r="FO8" i="5" s="1"/>
  <c r="GX3" i="5"/>
  <c r="FL8" i="5" s="1"/>
  <c r="GW3" i="5"/>
  <c r="FK8" i="5" s="1"/>
  <c r="GV3" i="5"/>
  <c r="FJ8" i="5" s="1"/>
  <c r="GU3" i="5"/>
  <c r="FI8" i="5" s="1"/>
  <c r="GT3" i="5"/>
  <c r="FH8" i="5" s="1"/>
  <c r="GS3" i="5"/>
  <c r="FG8" i="5" s="1"/>
  <c r="GR3" i="5"/>
  <c r="FF8" i="5" s="1"/>
  <c r="GQ3" i="5"/>
  <c r="FE8" i="5" s="1"/>
  <c r="GP3" i="5"/>
  <c r="FD8" i="5" s="1"/>
  <c r="GO3" i="5"/>
  <c r="FC8" i="5" s="1"/>
  <c r="GN3" i="5"/>
  <c r="FB8" i="5" s="1"/>
  <c r="GM3" i="5"/>
  <c r="FA8" i="5" s="1"/>
  <c r="GL3" i="5"/>
  <c r="EZ8" i="5" s="1"/>
  <c r="GK3" i="5"/>
  <c r="EY8" i="5" s="1"/>
  <c r="GJ3" i="5"/>
  <c r="EX8" i="5" s="1"/>
  <c r="GI3" i="5"/>
  <c r="EW8" i="5" s="1"/>
  <c r="GH3" i="5"/>
  <c r="EV8" i="5" s="1"/>
  <c r="GG3" i="5"/>
  <c r="EU8" i="5" s="1"/>
  <c r="GF3" i="5"/>
  <c r="ET8" i="5" s="1"/>
  <c r="FR3" i="5"/>
  <c r="EO8" i="5" s="1"/>
  <c r="FQ3" i="5"/>
  <c r="EN8" i="5" s="1"/>
  <c r="FP3" i="5"/>
  <c r="EM8" i="5" s="1"/>
  <c r="FO3" i="5"/>
  <c r="EL8" i="5" s="1"/>
  <c r="FN3" i="5"/>
  <c r="EK8" i="5" s="1"/>
  <c r="FL3" i="5"/>
  <c r="EI8" i="5" s="1"/>
  <c r="EW3" i="5"/>
  <c r="ED8" i="5" s="1"/>
  <c r="ET3" i="5"/>
  <c r="EA8" i="5" s="1"/>
  <c r="ES3" i="5"/>
  <c r="DZ8" i="5" s="1"/>
  <c r="EQ3" i="5"/>
  <c r="DX8" i="5" s="1"/>
  <c r="EP3" i="5"/>
  <c r="DW8" i="5" s="1"/>
  <c r="EI3" i="5"/>
  <c r="EL3" i="5"/>
  <c r="EK3" i="5"/>
  <c r="EJ3" i="5"/>
  <c r="EG3" i="5"/>
  <c r="DR8" i="5" s="1"/>
  <c r="EF3" i="5"/>
  <c r="DQ8" i="5" s="1"/>
  <c r="EE3" i="5"/>
  <c r="DP8" i="5" s="1"/>
  <c r="ED3" i="5"/>
  <c r="DO8" i="5" s="1"/>
  <c r="EC3" i="5"/>
  <c r="DN8" i="5" s="1"/>
  <c r="EB3" i="5"/>
  <c r="DM8" i="5" s="1"/>
  <c r="EA3" i="5"/>
  <c r="DL8" i="5" s="1"/>
  <c r="DZ3" i="5"/>
  <c r="DK8" i="5" s="1"/>
  <c r="DY3" i="5"/>
  <c r="DJ8" i="5" s="1"/>
  <c r="DX3" i="5"/>
  <c r="DI8" i="5" s="1"/>
  <c r="DW3" i="5"/>
  <c r="DH8" i="5" s="1"/>
  <c r="DV3" i="5"/>
  <c r="DG8" i="5" s="1"/>
  <c r="DU3" i="5"/>
  <c r="DF8" i="5" s="1"/>
  <c r="DT3" i="5"/>
  <c r="DE8" i="5" s="1"/>
  <c r="DS3" i="5"/>
  <c r="DD8" i="5" s="1"/>
  <c r="DR3" i="5"/>
  <c r="DC8" i="5" s="1"/>
  <c r="DQ3" i="5"/>
  <c r="DB8" i="5" s="1"/>
  <c r="DM3" i="5"/>
  <c r="CX8" i="5" s="1"/>
  <c r="DO3" i="5"/>
  <c r="CZ8" i="5" s="1"/>
  <c r="DN3" i="5"/>
  <c r="CY8" i="5" s="1"/>
  <c r="DK3" i="5"/>
  <c r="DI3" i="5"/>
  <c r="DH3" i="5"/>
  <c r="DF3" i="5"/>
  <c r="DE3" i="5"/>
  <c r="DD3" i="5"/>
  <c r="DC3" i="5"/>
  <c r="CN8" i="5" s="1"/>
  <c r="DA3" i="5"/>
  <c r="CL8" i="5" s="1"/>
  <c r="CZ3" i="5"/>
  <c r="CK8" i="5" s="1"/>
  <c r="CY3" i="5"/>
  <c r="CJ8" i="5" s="1"/>
  <c r="CX3" i="5"/>
  <c r="CI8" i="5" s="1"/>
  <c r="CW3" i="5"/>
  <c r="CH8" i="5" s="1"/>
  <c r="CV3" i="5"/>
  <c r="CG8" i="5" s="1"/>
  <c r="CU3" i="5"/>
  <c r="CF8" i="5" s="1"/>
  <c r="CM3" i="5"/>
  <c r="BX8" i="5" s="1"/>
  <c r="CS3" i="5"/>
  <c r="CD8" i="5" s="1"/>
  <c r="CR3" i="5"/>
  <c r="CC8" i="5" s="1"/>
  <c r="CQ3" i="5"/>
  <c r="CB8" i="5" s="1"/>
  <c r="CP3" i="5"/>
  <c r="CA8" i="5" s="1"/>
  <c r="CO3" i="5"/>
  <c r="BZ8" i="5" s="1"/>
  <c r="CN3" i="5"/>
  <c r="BY8" i="5" s="1"/>
  <c r="AP3" i="5"/>
  <c r="AO3" i="5"/>
  <c r="AN3" i="5"/>
  <c r="AM3" i="5"/>
  <c r="CG3" i="5"/>
  <c r="BR8" i="5" s="1"/>
  <c r="CF3" i="5"/>
  <c r="BQ8" i="5" s="1"/>
  <c r="CE3" i="5"/>
  <c r="BP8" i="5" s="1"/>
  <c r="CD3" i="5"/>
  <c r="BO8" i="5" s="1"/>
  <c r="CC3" i="5"/>
  <c r="BN8" i="5" s="1"/>
  <c r="CB3" i="5"/>
  <c r="BM8" i="5" s="1"/>
  <c r="BW3" i="5"/>
  <c r="BV3" i="5"/>
  <c r="BU3" i="5"/>
  <c r="BT3" i="5"/>
  <c r="BS3" i="5"/>
  <c r="BR3" i="5"/>
  <c r="BQ3" i="5"/>
  <c r="BP3" i="5"/>
  <c r="BO3" i="5"/>
  <c r="BN3" i="5"/>
  <c r="BM3" i="5"/>
  <c r="AT3" i="5"/>
  <c r="AP8" i="5" s="1"/>
  <c r="AS3" i="5"/>
  <c r="AO8" i="5" s="1"/>
  <c r="AR3" i="5"/>
  <c r="AN8" i="5" s="1"/>
  <c r="AF3" i="5"/>
  <c r="AE3" i="5"/>
  <c r="P3" i="5"/>
  <c r="P8" i="5" s="1"/>
  <c r="M3" i="5"/>
  <c r="M8" i="5" s="1"/>
  <c r="K3" i="5"/>
  <c r="K8" i="5" s="1"/>
  <c r="BL3" i="5"/>
  <c r="BK3" i="5"/>
  <c r="BJ3" i="5"/>
  <c r="AX3" i="5"/>
  <c r="AT8" i="5" s="1"/>
  <c r="AW3" i="5"/>
  <c r="AS8" i="5" s="1"/>
  <c r="AJ3" i="5"/>
  <c r="AJ8" i="5" s="1"/>
  <c r="AG3" i="5"/>
  <c r="AG8" i="5" s="1"/>
  <c r="AC3" i="5"/>
  <c r="AC8" i="5" s="1"/>
  <c r="AB3" i="5"/>
  <c r="AB8" i="5" s="1"/>
  <c r="AA3" i="5"/>
  <c r="AA8" i="5" s="1"/>
  <c r="Z3" i="5"/>
  <c r="Z8" i="5" s="1"/>
  <c r="Y3" i="5"/>
  <c r="Y8" i="5" s="1"/>
  <c r="V3" i="5"/>
  <c r="V8" i="5" s="1"/>
  <c r="U3" i="5"/>
  <c r="U8" i="5" s="1"/>
  <c r="T3" i="5"/>
  <c r="T8" i="5" s="1"/>
  <c r="S3" i="5"/>
  <c r="S8" i="5" s="1"/>
  <c r="Q3" i="5"/>
  <c r="Q8" i="5" s="1"/>
  <c r="O3" i="5"/>
  <c r="O8" i="5" s="1"/>
  <c r="N3" i="5"/>
  <c r="N8" i="5" s="1"/>
  <c r="L3" i="5"/>
  <c r="L8" i="5" s="1"/>
  <c r="I3" i="5"/>
  <c r="I8" i="5" s="1"/>
  <c r="H3" i="5"/>
  <c r="H8" i="5" s="1"/>
  <c r="G3" i="5"/>
  <c r="G8" i="5" s="1"/>
  <c r="F3" i="5"/>
  <c r="F8" i="5" s="1"/>
  <c r="DK4" i="5" l="1"/>
  <c r="CV8" i="5"/>
  <c r="DJ4" i="5"/>
  <c r="CU8" i="5"/>
  <c r="DD4" i="5"/>
  <c r="CO8" i="5"/>
  <c r="DE4" i="5"/>
  <c r="CP8" i="5"/>
  <c r="DF4" i="5"/>
  <c r="CQ8" i="5"/>
  <c r="DH4" i="5"/>
  <c r="CS8" i="5"/>
  <c r="DI4" i="5"/>
  <c r="CT8" i="5"/>
  <c r="AY8" i="5"/>
  <c r="BI8" i="5"/>
  <c r="BB8" i="5"/>
  <c r="BJ8" i="5"/>
  <c r="BC8" i="5"/>
  <c r="BK8" i="5"/>
  <c r="BG8" i="5"/>
  <c r="AZ8" i="5"/>
  <c r="BA8" i="5"/>
  <c r="BD8" i="5"/>
  <c r="BE8" i="5"/>
  <c r="BF8" i="5"/>
  <c r="BH8" i="5"/>
  <c r="AX8" i="5"/>
  <c r="AE8" i="5"/>
  <c r="AF8" i="5"/>
  <c r="CR4" i="5"/>
  <c r="AL3" i="5"/>
  <c r="AL8" i="5" s="1"/>
  <c r="CS4" i="5"/>
  <c r="CM4" i="5"/>
  <c r="CN4" i="5"/>
  <c r="CO4" i="5"/>
  <c r="CP4" i="5"/>
  <c r="CQ4" i="5"/>
  <c r="DC4" i="5"/>
  <c r="DA4" i="5"/>
  <c r="CZ4" i="5"/>
  <c r="CY4" i="5"/>
  <c r="CX4" i="5"/>
  <c r="CW4" i="5"/>
  <c r="CV4" i="5"/>
  <c r="CU4" i="5"/>
  <c r="EH3" i="5"/>
  <c r="DS8" i="5" s="1"/>
  <c r="BF3" i="5"/>
  <c r="BA3" i="5"/>
  <c r="BG3" i="5"/>
  <c r="CA3" i="5"/>
  <c r="BZ3" i="5"/>
  <c r="BY3" i="5"/>
  <c r="BC3" i="5"/>
  <c r="BI3" i="5"/>
  <c r="BE3" i="5"/>
  <c r="BH3" i="5"/>
  <c r="BB3" i="5"/>
  <c r="S107" i="3"/>
  <c r="S109" i="3"/>
  <c r="S113" i="3"/>
  <c r="S115" i="3"/>
  <c r="CL3" i="5" l="1"/>
  <c r="BW8" i="5" s="1"/>
  <c r="CK3" i="5"/>
  <c r="BV8" i="5" s="1"/>
  <c r="CJ3" i="5"/>
  <c r="BU8" i="5" s="1"/>
  <c r="CI3" i="5"/>
  <c r="BT8" i="5" s="1"/>
  <c r="BX3" i="5"/>
  <c r="CT3" i="5"/>
  <c r="CE8" i="5" s="1"/>
  <c r="AZ3" i="5"/>
  <c r="BD3" i="5"/>
  <c r="DG3" i="5"/>
  <c r="CR8" i="5" s="1"/>
  <c r="DL3" i="5"/>
  <c r="CW8" i="5" s="1"/>
  <c r="DB3" i="5"/>
  <c r="CM8" i="5" s="1"/>
  <c r="E101" i="3"/>
  <c r="S97" i="3"/>
  <c r="Q97" i="3"/>
  <c r="S89" i="3"/>
  <c r="Q89" i="3"/>
  <c r="R59" i="3"/>
  <c r="BL8" i="5" l="1"/>
  <c r="AW8" i="5"/>
  <c r="AV8" i="5"/>
  <c r="DP3" i="5"/>
  <c r="DA8" i="5" s="1"/>
  <c r="CH3" i="5"/>
  <c r="BS8" i="5" s="1"/>
</calcChain>
</file>

<file path=xl/sharedStrings.xml><?xml version="1.0" encoding="utf-8"?>
<sst xmlns="http://schemas.openxmlformats.org/spreadsheetml/2006/main" count="1997" uniqueCount="894">
  <si>
    <t>現業の経営状況についてお伺いします</t>
    <rPh sb="0" eb="2">
      <t>ゲンギョウ</t>
    </rPh>
    <rPh sb="3" eb="5">
      <t>ケイエイ</t>
    </rPh>
    <rPh sb="5" eb="7">
      <t>ジョウキョウ</t>
    </rPh>
    <rPh sb="12" eb="13">
      <t>ウカガ</t>
    </rPh>
    <phoneticPr fontId="2"/>
  </si>
  <si>
    <t>人</t>
    <rPh sb="0" eb="1">
      <t>ニン</t>
    </rPh>
    <phoneticPr fontId="2"/>
  </si>
  <si>
    <t>後継者の年齢</t>
    <rPh sb="0" eb="3">
      <t>コウケイシャ</t>
    </rPh>
    <rPh sb="4" eb="6">
      <t>ネンレイ</t>
    </rPh>
    <phoneticPr fontId="2"/>
  </si>
  <si>
    <t>対象者の年齢</t>
    <rPh sb="0" eb="3">
      <t>タイショウシャ</t>
    </rPh>
    <rPh sb="4" eb="6">
      <t>ネンレイ</t>
    </rPh>
    <phoneticPr fontId="2"/>
  </si>
  <si>
    <t>純粋種豚+子取り用雌豚（PS）</t>
    <rPh sb="0" eb="2">
      <t>ジュンスイ</t>
    </rPh>
    <rPh sb="2" eb="3">
      <t>シュ</t>
    </rPh>
    <rPh sb="3" eb="4">
      <t>トン</t>
    </rPh>
    <rPh sb="5" eb="7">
      <t>コト</t>
    </rPh>
    <rPh sb="8" eb="9">
      <t>ヨウ</t>
    </rPh>
    <rPh sb="9" eb="10">
      <t>メス</t>
    </rPh>
    <rPh sb="10" eb="11">
      <t>ブタ</t>
    </rPh>
    <phoneticPr fontId="3"/>
  </si>
  <si>
    <t>繁殖経営</t>
    <rPh sb="0" eb="2">
      <t>ハンショク</t>
    </rPh>
    <rPh sb="2" eb="4">
      <t>ケイエイ</t>
    </rPh>
    <phoneticPr fontId="2"/>
  </si>
  <si>
    <t>純粋種豚</t>
    <rPh sb="0" eb="2">
      <t>ジュンスイ</t>
    </rPh>
    <rPh sb="2" eb="3">
      <t>シュ</t>
    </rPh>
    <rPh sb="3" eb="4">
      <t>トン</t>
    </rPh>
    <phoneticPr fontId="3"/>
  </si>
  <si>
    <t>子取り用雌豚（PS）</t>
    <phoneticPr fontId="3"/>
  </si>
  <si>
    <t>品種</t>
    <phoneticPr fontId="2"/>
  </si>
  <si>
    <t>デュロック
( Ｄ )</t>
    <phoneticPr fontId="2"/>
  </si>
  <si>
    <t>計</t>
    <phoneticPr fontId="2"/>
  </si>
  <si>
    <t>中ヨークシャー   
( Ｙ )</t>
    <phoneticPr fontId="2"/>
  </si>
  <si>
    <t>バークシャー
 ( Ｂ )</t>
    <phoneticPr fontId="2"/>
  </si>
  <si>
    <t>純粋種</t>
    <phoneticPr fontId="2"/>
  </si>
  <si>
    <t>交雑種</t>
    <phoneticPr fontId="2"/>
  </si>
  <si>
    <t>育成豚〔繁殖利用予定で未交配（雌、雄）のもの〕</t>
    <rPh sb="0" eb="2">
      <t>イクセイ</t>
    </rPh>
    <rPh sb="2" eb="3">
      <t>ブタ</t>
    </rPh>
    <rPh sb="4" eb="6">
      <t>ハンショク</t>
    </rPh>
    <rPh sb="6" eb="8">
      <t>リヨウ</t>
    </rPh>
    <rPh sb="8" eb="10">
      <t>ヨテイ</t>
    </rPh>
    <rPh sb="11" eb="12">
      <t>ミ</t>
    </rPh>
    <rPh sb="12" eb="14">
      <t>コウハイ</t>
    </rPh>
    <rPh sb="15" eb="16">
      <t>メス</t>
    </rPh>
    <rPh sb="17" eb="18">
      <t>オス</t>
    </rPh>
    <phoneticPr fontId="5"/>
  </si>
  <si>
    <t>肥育豚（肥育舎、肥育豚房で飼養しているもの）</t>
    <rPh sb="0" eb="2">
      <t>ヒイク</t>
    </rPh>
    <rPh sb="2" eb="3">
      <t>ブタ</t>
    </rPh>
    <rPh sb="4" eb="6">
      <t>ヒイク</t>
    </rPh>
    <rPh sb="6" eb="7">
      <t>シャ</t>
    </rPh>
    <rPh sb="8" eb="10">
      <t>ヒイク</t>
    </rPh>
    <rPh sb="10" eb="11">
      <t>ブタ</t>
    </rPh>
    <rPh sb="11" eb="12">
      <t>フサ</t>
    </rPh>
    <rPh sb="13" eb="15">
      <t>シヨウ</t>
    </rPh>
    <phoneticPr fontId="5"/>
  </si>
  <si>
    <t>子豚（子豚舎、子豚豚房で飼養しているもの＋哺乳中のもの）</t>
    <rPh sb="0" eb="2">
      <t>コブタ</t>
    </rPh>
    <rPh sb="3" eb="5">
      <t>コブタ</t>
    </rPh>
    <rPh sb="5" eb="6">
      <t>シャ</t>
    </rPh>
    <rPh sb="7" eb="9">
      <t>コブタ</t>
    </rPh>
    <rPh sb="9" eb="10">
      <t>ブタ</t>
    </rPh>
    <rPh sb="10" eb="11">
      <t>フサ</t>
    </rPh>
    <rPh sb="12" eb="14">
      <t>シヨウ</t>
    </rPh>
    <rPh sb="21" eb="23">
      <t>ホニュウ</t>
    </rPh>
    <rPh sb="23" eb="24">
      <t>チュウ</t>
    </rPh>
    <phoneticPr fontId="5"/>
  </si>
  <si>
    <t>飼養頭数・出荷頭数等についてお伺いします</t>
    <rPh sb="0" eb="2">
      <t>シヨウ</t>
    </rPh>
    <rPh sb="2" eb="4">
      <t>トウスウ</t>
    </rPh>
    <rPh sb="5" eb="7">
      <t>シュッカ</t>
    </rPh>
    <rPh sb="7" eb="9">
      <t>トウスウ</t>
    </rPh>
    <rPh sb="9" eb="10">
      <t>ナド</t>
    </rPh>
    <rPh sb="15" eb="16">
      <t>ウカガ</t>
    </rPh>
    <phoneticPr fontId="2"/>
  </si>
  <si>
    <t>年間肉豚出荷頭数</t>
    <rPh sb="0" eb="2">
      <t>ネンカン</t>
    </rPh>
    <rPh sb="2" eb="3">
      <t>ニク</t>
    </rPh>
    <rPh sb="3" eb="4">
      <t>ブタ</t>
    </rPh>
    <rPh sb="4" eb="6">
      <t>シュッカ</t>
    </rPh>
    <rPh sb="6" eb="8">
      <t>トウスウ</t>
    </rPh>
    <phoneticPr fontId="3"/>
  </si>
  <si>
    <t>種豚候補豚（純粋種・Ｆ１等）の販売頭数</t>
    <rPh sb="0" eb="2">
      <t>タネブタ</t>
    </rPh>
    <rPh sb="2" eb="4">
      <t>コウホ</t>
    </rPh>
    <rPh sb="4" eb="5">
      <t>ブタ</t>
    </rPh>
    <rPh sb="6" eb="8">
      <t>ジュンスイ</t>
    </rPh>
    <rPh sb="8" eb="9">
      <t>シュ</t>
    </rPh>
    <rPh sb="12" eb="13">
      <t>トウ</t>
    </rPh>
    <rPh sb="15" eb="17">
      <t>ハンバイ</t>
    </rPh>
    <rPh sb="17" eb="19">
      <t>トウスウ</t>
    </rPh>
    <phoneticPr fontId="3"/>
  </si>
  <si>
    <t>年間肉用子豚出荷頭数(販売）</t>
    <rPh sb="0" eb="2">
      <t>ネンカン</t>
    </rPh>
    <rPh sb="2" eb="4">
      <t>ニクヨウ</t>
    </rPh>
    <rPh sb="4" eb="6">
      <t>コブタ</t>
    </rPh>
    <rPh sb="6" eb="8">
      <t>シュッカ</t>
    </rPh>
    <rPh sb="8" eb="10">
      <t>トウスウ</t>
    </rPh>
    <rPh sb="11" eb="13">
      <t>ハンバイ</t>
    </rPh>
    <phoneticPr fontId="3"/>
  </si>
  <si>
    <t>繁殖豚（雄、雌）年間廃用頭数</t>
    <rPh sb="0" eb="2">
      <t>ハンショク</t>
    </rPh>
    <rPh sb="2" eb="3">
      <t>ブタ</t>
    </rPh>
    <rPh sb="4" eb="5">
      <t>オス</t>
    </rPh>
    <rPh sb="6" eb="7">
      <t>メス</t>
    </rPh>
    <rPh sb="8" eb="10">
      <t>ネンカン</t>
    </rPh>
    <rPh sb="10" eb="12">
      <t>ハイヨウ</t>
    </rPh>
    <rPh sb="12" eb="14">
      <t>トウスウ</t>
    </rPh>
    <phoneticPr fontId="3"/>
  </si>
  <si>
    <t>純粋種豚導入頭数</t>
    <rPh sb="0" eb="2">
      <t>ジュンスイ</t>
    </rPh>
    <rPh sb="2" eb="3">
      <t>シュ</t>
    </rPh>
    <rPh sb="3" eb="4">
      <t>トン</t>
    </rPh>
    <rPh sb="4" eb="6">
      <t>ドウニュウ</t>
    </rPh>
    <rPh sb="6" eb="8">
      <t>トウスウ</t>
    </rPh>
    <phoneticPr fontId="3"/>
  </si>
  <si>
    <t>子取り用雌豚（PS）導入頭数</t>
    <rPh sb="0" eb="2">
      <t>コト</t>
    </rPh>
    <rPh sb="3" eb="4">
      <t>ヨウ</t>
    </rPh>
    <rPh sb="4" eb="5">
      <t>メス</t>
    </rPh>
    <rPh sb="5" eb="6">
      <t>トン</t>
    </rPh>
    <rPh sb="10" eb="12">
      <t>ドウニュウ</t>
    </rPh>
    <rPh sb="12" eb="14">
      <t>トウスウ</t>
    </rPh>
    <phoneticPr fontId="3"/>
  </si>
  <si>
    <t>肥育豚導入頭数</t>
    <rPh sb="0" eb="2">
      <t>ヒイク</t>
    </rPh>
    <rPh sb="2" eb="3">
      <t>トン</t>
    </rPh>
    <rPh sb="3" eb="5">
      <t>ドウニュウ</t>
    </rPh>
    <rPh sb="5" eb="7">
      <t>トウスウ</t>
    </rPh>
    <phoneticPr fontId="3"/>
  </si>
  <si>
    <t>繁殖成績についてお知らせください。</t>
    <rPh sb="0" eb="2">
      <t>ハンショク</t>
    </rPh>
    <rPh sb="2" eb="4">
      <t>セイセキ</t>
    </rPh>
    <rPh sb="9" eb="10">
      <t>シ</t>
    </rPh>
    <phoneticPr fontId="2"/>
  </si>
  <si>
    <t>人</t>
    <phoneticPr fontId="2"/>
  </si>
  <si>
    <t>肉豚出荷日齢平均（生後日齢）</t>
    <rPh sb="0" eb="1">
      <t>ニク</t>
    </rPh>
    <rPh sb="1" eb="2">
      <t>ブタ</t>
    </rPh>
    <rPh sb="2" eb="4">
      <t>シュッカ</t>
    </rPh>
    <rPh sb="4" eb="6">
      <t>ニチレイ</t>
    </rPh>
    <rPh sb="6" eb="8">
      <t>ヘイキン</t>
    </rPh>
    <rPh sb="9" eb="11">
      <t>セイゴ</t>
    </rPh>
    <rPh sb="11" eb="13">
      <t>ニチレイ</t>
    </rPh>
    <phoneticPr fontId="3"/>
  </si>
  <si>
    <t>年間肉豚総出荷生体重（1年間に出荷した肉豚の総体重）</t>
    <rPh sb="0" eb="2">
      <t>ネンカン</t>
    </rPh>
    <rPh sb="2" eb="3">
      <t>ニク</t>
    </rPh>
    <rPh sb="3" eb="4">
      <t>トン</t>
    </rPh>
    <rPh sb="4" eb="5">
      <t>ソウ</t>
    </rPh>
    <rPh sb="5" eb="7">
      <t>シュッカ</t>
    </rPh>
    <rPh sb="7" eb="9">
      <t>セイタイ</t>
    </rPh>
    <rPh sb="9" eb="10">
      <t>ジュウ</t>
    </rPh>
    <rPh sb="12" eb="14">
      <t>ネンカン</t>
    </rPh>
    <rPh sb="15" eb="17">
      <t>シュッカ</t>
    </rPh>
    <rPh sb="19" eb="20">
      <t>ニク</t>
    </rPh>
    <rPh sb="20" eb="21">
      <t>トン</t>
    </rPh>
    <rPh sb="22" eb="23">
      <t>ソウ</t>
    </rPh>
    <rPh sb="23" eb="25">
      <t>タイジュウ</t>
    </rPh>
    <phoneticPr fontId="3"/>
  </si>
  <si>
    <t>年間総枝肉重量（1年間に出荷した枝肉の総重量）</t>
    <rPh sb="0" eb="2">
      <t>ネンカン</t>
    </rPh>
    <rPh sb="2" eb="3">
      <t>ソウ</t>
    </rPh>
    <rPh sb="3" eb="5">
      <t>エダニク</t>
    </rPh>
    <rPh sb="5" eb="6">
      <t>オモ</t>
    </rPh>
    <rPh sb="6" eb="7">
      <t>リョウ</t>
    </rPh>
    <rPh sb="16" eb="17">
      <t>エダ</t>
    </rPh>
    <rPh sb="17" eb="18">
      <t>ニク</t>
    </rPh>
    <rPh sb="20" eb="22">
      <t>ジュウリョウ</t>
    </rPh>
    <phoneticPr fontId="3"/>
  </si>
  <si>
    <t>kg</t>
  </si>
  <si>
    <t>契約枝肉重量：</t>
    <rPh sb="0" eb="2">
      <t>ケイヤク</t>
    </rPh>
    <rPh sb="2" eb="3">
      <t>エダ</t>
    </rPh>
    <rPh sb="3" eb="4">
      <t>ニク</t>
    </rPh>
    <rPh sb="4" eb="6">
      <t>ジュウリョウ</t>
    </rPh>
    <phoneticPr fontId="3"/>
  </si>
  <si>
    <t>交配方法とAIについてお伺いします</t>
    <rPh sb="0" eb="2">
      <t>コウハイ</t>
    </rPh>
    <rPh sb="2" eb="4">
      <t>ホウホウ</t>
    </rPh>
    <rPh sb="12" eb="13">
      <t>ウカガ</t>
    </rPh>
    <phoneticPr fontId="2"/>
  </si>
  <si>
    <t>飼料についてお伺いします</t>
    <rPh sb="0" eb="2">
      <t>シリョウ</t>
    </rPh>
    <rPh sb="7" eb="8">
      <t>ウカガ</t>
    </rPh>
    <phoneticPr fontId="2"/>
  </si>
  <si>
    <t>ｔ</t>
  </si>
  <si>
    <t>％</t>
  </si>
  <si>
    <t>うちエコフィードの配合割合</t>
    <phoneticPr fontId="2"/>
  </si>
  <si>
    <t>うち飼料用米の配合割合</t>
    <phoneticPr fontId="2"/>
  </si>
  <si>
    <t>希望数量</t>
    <phoneticPr fontId="2"/>
  </si>
  <si>
    <t>ｔ/年</t>
    <rPh sb="2" eb="3">
      <t>トシ</t>
    </rPh>
    <phoneticPr fontId="2"/>
  </si>
  <si>
    <t>円/kg</t>
    <rPh sb="0" eb="1">
      <t>エン</t>
    </rPh>
    <phoneticPr fontId="3"/>
  </si>
  <si>
    <t>経営動向についてお伺いします</t>
    <rPh sb="0" eb="2">
      <t>ケイエイ</t>
    </rPh>
    <rPh sb="2" eb="4">
      <t>ドウコウ</t>
    </rPh>
    <rPh sb="9" eb="10">
      <t>ウカガ</t>
    </rPh>
    <phoneticPr fontId="2"/>
  </si>
  <si>
    <t>→</t>
    <phoneticPr fontId="2"/>
  </si>
  <si>
    <t>ランドレース
 ( Ｌ )</t>
    <phoneticPr fontId="2"/>
  </si>
  <si>
    <t>大ヨークシャー 
 ( Ｗ )</t>
    <phoneticPr fontId="2"/>
  </si>
  <si>
    <t>具体的な理由：</t>
    <rPh sb="0" eb="3">
      <t>グタイテキ</t>
    </rPh>
    <rPh sb="4" eb="6">
      <t>リユウ</t>
    </rPh>
    <phoneticPr fontId="2"/>
  </si>
  <si>
    <t>導入・出荷頭数についてお知らせください。（該当する箇所に頭数を記入）</t>
    <rPh sb="0" eb="2">
      <t>ドウニュウ</t>
    </rPh>
    <rPh sb="3" eb="5">
      <t>シュッカ</t>
    </rPh>
    <rPh sb="5" eb="7">
      <t>トウスウ</t>
    </rPh>
    <rPh sb="12" eb="13">
      <t>シ</t>
    </rPh>
    <rPh sb="21" eb="23">
      <t>ガイトウ</t>
    </rPh>
    <rPh sb="25" eb="27">
      <t>カショ</t>
    </rPh>
    <rPh sb="28" eb="30">
      <t>トウスウ</t>
    </rPh>
    <rPh sb="31" eb="33">
      <t>キニュウ</t>
    </rPh>
    <phoneticPr fontId="2"/>
  </si>
  <si>
    <t>環境対策についてお伺いします</t>
    <rPh sb="9" eb="10">
      <t>ウカガ</t>
    </rPh>
    <phoneticPr fontId="2"/>
  </si>
  <si>
    <t>mg/L</t>
  </si>
  <si>
    <t>アニマルウェルフェアについてお伺いします</t>
    <rPh sb="15" eb="16">
      <t>ウカガ</t>
    </rPh>
    <phoneticPr fontId="2"/>
  </si>
  <si>
    <t>→</t>
    <phoneticPr fontId="5"/>
  </si>
  <si>
    <t>純粋種豚</t>
    <rPh sb="0" eb="2">
      <t>ジュンスイ</t>
    </rPh>
    <rPh sb="2" eb="3">
      <t>シュ</t>
    </rPh>
    <rPh sb="3" eb="4">
      <t>ブタ</t>
    </rPh>
    <phoneticPr fontId="3"/>
  </si>
  <si>
    <t>①</t>
    <phoneticPr fontId="3"/>
  </si>
  <si>
    <t>②</t>
    <phoneticPr fontId="3"/>
  </si>
  <si>
    <t>③</t>
    <phoneticPr fontId="3"/>
  </si>
  <si>
    <t>飼料名：</t>
    <rPh sb="0" eb="2">
      <t>シリョウ</t>
    </rPh>
    <rPh sb="2" eb="3">
      <t>メイ</t>
    </rPh>
    <phoneticPr fontId="5"/>
  </si>
  <si>
    <t>飼料用米の買取価格</t>
    <phoneticPr fontId="3"/>
  </si>
  <si>
    <t>）</t>
    <phoneticPr fontId="5"/>
  </si>
  <si>
    <t>②肥育豚の増減について</t>
    <rPh sb="1" eb="3">
      <t>ヒイク</t>
    </rPh>
    <rPh sb="3" eb="4">
      <t>ブタ</t>
    </rPh>
    <rPh sb="5" eb="7">
      <t>ゾウゲン</t>
    </rPh>
    <phoneticPr fontId="2"/>
  </si>
  <si>
    <t>kg　～　最高重量</t>
    <phoneticPr fontId="5"/>
  </si>
  <si>
    <t>最低重量　</t>
    <phoneticPr fontId="5"/>
  </si>
  <si>
    <t>配合飼料</t>
    <rPh sb="0" eb="2">
      <t>ハイゴウ</t>
    </rPh>
    <rPh sb="2" eb="4">
      <t>シリョウ</t>
    </rPh>
    <phoneticPr fontId="5"/>
  </si>
  <si>
    <t>単味飼料</t>
    <rPh sb="0" eb="2">
      <t>タンミ</t>
    </rPh>
    <rPh sb="2" eb="4">
      <t>シリョウ</t>
    </rPh>
    <phoneticPr fontId="5"/>
  </si>
  <si>
    <t>法人名等</t>
    <phoneticPr fontId="5"/>
  </si>
  <si>
    <t>経営者名</t>
    <phoneticPr fontId="5"/>
  </si>
  <si>
    <t>性別</t>
    <phoneticPr fontId="5"/>
  </si>
  <si>
    <t>生年</t>
    <rPh sb="0" eb="2">
      <t>セイネン</t>
    </rPh>
    <phoneticPr fontId="5"/>
  </si>
  <si>
    <t>農場所在地</t>
  </si>
  <si>
    <t>〒</t>
    <phoneticPr fontId="5"/>
  </si>
  <si>
    <t>フリガナ</t>
    <phoneticPr fontId="5"/>
  </si>
  <si>
    <t>電話番号</t>
    <phoneticPr fontId="5"/>
  </si>
  <si>
    <t>携帯電話番号</t>
    <phoneticPr fontId="5"/>
  </si>
  <si>
    <t>メールアドレス</t>
    <phoneticPr fontId="5"/>
  </si>
  <si>
    <t>FAX番号</t>
    <phoneticPr fontId="5"/>
  </si>
  <si>
    <t>年間種付け頭数（1年間に種付けした母豚の全頭数）</t>
    <phoneticPr fontId="5"/>
  </si>
  <si>
    <t>1腹当たり平均産子数（分娩頭数）</t>
    <rPh sb="1" eb="2">
      <t>ハラ</t>
    </rPh>
    <rPh sb="2" eb="3">
      <t>ア</t>
    </rPh>
    <rPh sb="5" eb="7">
      <t>ヘイキン</t>
    </rPh>
    <rPh sb="7" eb="8">
      <t>サン</t>
    </rPh>
    <rPh sb="8" eb="9">
      <t>シ</t>
    </rPh>
    <rPh sb="9" eb="10">
      <t>スウ</t>
    </rPh>
    <rPh sb="11" eb="13">
      <t>ブンベン</t>
    </rPh>
    <rPh sb="13" eb="15">
      <t>トウスウ</t>
    </rPh>
    <phoneticPr fontId="3"/>
  </si>
  <si>
    <t>1腹当たり平均哺乳開始頭数</t>
    <rPh sb="1" eb="2">
      <t>ハラ</t>
    </rPh>
    <rPh sb="2" eb="3">
      <t>ア</t>
    </rPh>
    <rPh sb="5" eb="7">
      <t>ヘイキン</t>
    </rPh>
    <rPh sb="7" eb="9">
      <t>ホニュウ</t>
    </rPh>
    <rPh sb="9" eb="11">
      <t>カイシ</t>
    </rPh>
    <rPh sb="11" eb="13">
      <t>トウスウ</t>
    </rPh>
    <phoneticPr fontId="3"/>
  </si>
  <si>
    <t>1腹当たり平均離乳頭数</t>
    <rPh sb="7" eb="9">
      <t>リニュウ</t>
    </rPh>
    <rPh sb="9" eb="11">
      <t>トウスウ</t>
    </rPh>
    <phoneticPr fontId="3"/>
  </si>
  <si>
    <r>
      <t>年間総分娩頭数（</t>
    </r>
    <r>
      <rPr>
        <sz val="10"/>
        <rFont val="メイリオ"/>
        <family val="3"/>
        <charset val="128"/>
      </rPr>
      <t>1年間に分娩した母豚の全頭数）</t>
    </r>
    <rPh sb="0" eb="2">
      <t>ネンカン</t>
    </rPh>
    <rPh sb="2" eb="3">
      <t>ソウ</t>
    </rPh>
    <rPh sb="3" eb="5">
      <t>ブンベン</t>
    </rPh>
    <rPh sb="5" eb="7">
      <t>トウスウ</t>
    </rPh>
    <rPh sb="9" eb="11">
      <t>ネンカン</t>
    </rPh>
    <rPh sb="12" eb="14">
      <t>ブンベン</t>
    </rPh>
    <rPh sb="16" eb="18">
      <t>ボトン</t>
    </rPh>
    <rPh sb="19" eb="20">
      <t>ゼン</t>
    </rPh>
    <rPh sb="20" eb="22">
      <t>トウスウ</t>
    </rPh>
    <phoneticPr fontId="3"/>
  </si>
  <si>
    <t>％</t>
    <phoneticPr fontId="2"/>
  </si>
  <si>
    <t>枝肉歩留まり率</t>
    <phoneticPr fontId="5"/>
  </si>
  <si>
    <t>基本情報</t>
    <rPh sb="0" eb="2">
      <t>キホン</t>
    </rPh>
    <rPh sb="2" eb="4">
      <t>ジョウホウ</t>
    </rPh>
    <phoneticPr fontId="2"/>
  </si>
  <si>
    <t>豚熱ワクチンについてお伺いします</t>
    <rPh sb="11" eb="12">
      <t>ウカガ</t>
    </rPh>
    <phoneticPr fontId="2"/>
  </si>
  <si>
    <t>現在の接種価格</t>
    <phoneticPr fontId="5"/>
  </si>
  <si>
    <t>円/頭</t>
    <phoneticPr fontId="5"/>
  </si>
  <si>
    <t>ご意見・ご要望などがございましたら、ご自由にご記入ください。</t>
    <rPh sb="1" eb="3">
      <t>イケン</t>
    </rPh>
    <rPh sb="5" eb="7">
      <t>ヨウボウ</t>
    </rPh>
    <rPh sb="19" eb="21">
      <t>ジユウ</t>
    </rPh>
    <rPh sb="23" eb="25">
      <t>キニュウ</t>
    </rPh>
    <phoneticPr fontId="2"/>
  </si>
  <si>
    <t>年間上物率、年間枝肉歩留まり率について教えてください。</t>
    <rPh sb="0" eb="2">
      <t>ネンカン</t>
    </rPh>
    <rPh sb="2" eb="3">
      <t>ジョウ</t>
    </rPh>
    <rPh sb="3" eb="4">
      <t>モノ</t>
    </rPh>
    <rPh sb="4" eb="5">
      <t>リツ</t>
    </rPh>
    <rPh sb="6" eb="8">
      <t>ネンカン</t>
    </rPh>
    <rPh sb="8" eb="9">
      <t>エダ</t>
    </rPh>
    <rPh sb="9" eb="10">
      <t>ニク</t>
    </rPh>
    <rPh sb="10" eb="12">
      <t>ブド</t>
    </rPh>
    <rPh sb="14" eb="15">
      <t>リツ</t>
    </rPh>
    <rPh sb="19" eb="20">
      <t>オシ</t>
    </rPh>
    <phoneticPr fontId="2"/>
  </si>
  <si>
    <t>肉豚生産</t>
    <rPh sb="0" eb="2">
      <t>ニクブタ</t>
    </rPh>
    <rPh sb="2" eb="4">
      <t>セイサン</t>
    </rPh>
    <phoneticPr fontId="5"/>
  </si>
  <si>
    <t>一貫経営</t>
    <phoneticPr fontId="5"/>
  </si>
  <si>
    <t>繁殖</t>
    <phoneticPr fontId="5"/>
  </si>
  <si>
    <t>農場形態</t>
    <rPh sb="0" eb="2">
      <t>ノウジョウ</t>
    </rPh>
    <rPh sb="2" eb="4">
      <t>ケイタイ</t>
    </rPh>
    <phoneticPr fontId="5"/>
  </si>
  <si>
    <t>飼養形態</t>
    <rPh sb="0" eb="2">
      <t>シヨウ</t>
    </rPh>
    <rPh sb="2" eb="4">
      <t>ケイタイ</t>
    </rPh>
    <phoneticPr fontId="5"/>
  </si>
  <si>
    <t>飼養豚</t>
    <rPh sb="0" eb="2">
      <t>シヨウ</t>
    </rPh>
    <rPh sb="2" eb="3">
      <t>ブタ</t>
    </rPh>
    <phoneticPr fontId="5"/>
  </si>
  <si>
    <t>経営タイプ</t>
    <rPh sb="0" eb="2">
      <t>ケイエイ</t>
    </rPh>
    <phoneticPr fontId="5"/>
  </si>
  <si>
    <t>飼養豚</t>
    <rPh sb="0" eb="2">
      <t>シヨウ</t>
    </rPh>
    <rPh sb="2" eb="3">
      <t>ブタ</t>
    </rPh>
    <phoneticPr fontId="2"/>
  </si>
  <si>
    <t>2. マルチサイト経営</t>
    <phoneticPr fontId="5"/>
  </si>
  <si>
    <t>3. 肥育</t>
    <rPh sb="3" eb="5">
      <t>ヒイク</t>
    </rPh>
    <phoneticPr fontId="5"/>
  </si>
  <si>
    <t>1. 繁殖</t>
    <phoneticPr fontId="5"/>
  </si>
  <si>
    <t>2. 肥育</t>
    <phoneticPr fontId="5"/>
  </si>
  <si>
    <t>肉豚生産について該当する箇所に農場数をご記入ください。</t>
    <rPh sb="0" eb="2">
      <t>ニクブタ</t>
    </rPh>
    <rPh sb="2" eb="4">
      <t>セイサン</t>
    </rPh>
    <phoneticPr fontId="2"/>
  </si>
  <si>
    <t>繁殖経営について該当する箇所に農場数をご記入ください。</t>
    <rPh sb="0" eb="2">
      <t>ハンショク</t>
    </rPh>
    <rPh sb="2" eb="4">
      <t>ケイエイ</t>
    </rPh>
    <rPh sb="8" eb="10">
      <t>ガイトウ</t>
    </rPh>
    <rPh sb="12" eb="14">
      <t>カショ</t>
    </rPh>
    <rPh sb="15" eb="17">
      <t>ノウジョウ</t>
    </rPh>
    <rPh sb="17" eb="18">
      <t>スウ</t>
    </rPh>
    <rPh sb="20" eb="22">
      <t>キニュウ</t>
    </rPh>
    <phoneticPr fontId="2"/>
  </si>
  <si>
    <t>①母豚（子取り用雌豚）の増減について</t>
    <rPh sb="12" eb="14">
      <t>ゾウゲン</t>
    </rPh>
    <phoneticPr fontId="2"/>
  </si>
  <si>
    <t>＜汚水浄化処理施設についてお伺いします＞</t>
    <phoneticPr fontId="5"/>
  </si>
  <si>
    <t>郵便物の送付先</t>
    <rPh sb="0" eb="3">
      <t>ユウビンブツ</t>
    </rPh>
    <rPh sb="4" eb="6">
      <t>ソウフ</t>
    </rPh>
    <rPh sb="6" eb="7">
      <t>サキ</t>
    </rPh>
    <phoneticPr fontId="5"/>
  </si>
  <si>
    <r>
      <t>肥育豚</t>
    </r>
    <r>
      <rPr>
        <sz val="9"/>
        <rFont val="Meiryo UI"/>
        <family val="3"/>
        <charset val="128"/>
      </rPr>
      <t>（ウィーントゥフィニッシュ含む）</t>
    </r>
    <rPh sb="0" eb="2">
      <t>ヒイク</t>
    </rPh>
    <rPh sb="2" eb="3">
      <t>トン</t>
    </rPh>
    <phoneticPr fontId="3"/>
  </si>
  <si>
    <t>飼養している頭数の合計をお知らせください。</t>
    <rPh sb="0" eb="2">
      <t>シヨウ</t>
    </rPh>
    <rPh sb="6" eb="8">
      <t>トウスウ</t>
    </rPh>
    <rPh sb="9" eb="11">
      <t>ゴウケイ</t>
    </rPh>
    <rPh sb="13" eb="14">
      <t>シ</t>
    </rPh>
    <phoneticPr fontId="2"/>
  </si>
  <si>
    <t>飼養合計頭数</t>
    <rPh sb="0" eb="2">
      <t>シヨウ</t>
    </rPh>
    <rPh sb="2" eb="4">
      <t>ゴウケイ</t>
    </rPh>
    <rPh sb="4" eb="6">
      <t>トウスウ</t>
    </rPh>
    <phoneticPr fontId="5"/>
  </si>
  <si>
    <t>回転数（1母豚あたりの年間平均分娩回数）</t>
    <rPh sb="0" eb="2">
      <t>カイテン</t>
    </rPh>
    <rPh sb="2" eb="3">
      <t>スウ</t>
    </rPh>
    <rPh sb="5" eb="7">
      <t>ボトン</t>
    </rPh>
    <rPh sb="11" eb="13">
      <t>ネンカン</t>
    </rPh>
    <rPh sb="13" eb="15">
      <t>ヘイキン</t>
    </rPh>
    <rPh sb="15" eb="17">
      <t>ブンベン</t>
    </rPh>
    <rPh sb="17" eb="19">
      <t>カイスウ</t>
    </rPh>
    <phoneticPr fontId="3"/>
  </si>
  <si>
    <t>うち、他都道府県にある農場数</t>
    <rPh sb="11" eb="13">
      <t>ノウジョウ</t>
    </rPh>
    <rPh sb="13" eb="14">
      <t>スウ</t>
    </rPh>
    <phoneticPr fontId="2"/>
  </si>
  <si>
    <t>最後に、ご意見・ご要望などお聞かせください</t>
    <rPh sb="0" eb="2">
      <t>サイゴ</t>
    </rPh>
    <rPh sb="5" eb="7">
      <t>イケン</t>
    </rPh>
    <rPh sb="9" eb="11">
      <t>ヨウボウ</t>
    </rPh>
    <rPh sb="14" eb="15">
      <t>キ</t>
    </rPh>
    <phoneticPr fontId="2"/>
  </si>
  <si>
    <t>※1 アンモニア、アンモニア化合物、亜硝酸化合物及び硝酸化合物（アンモニア性窒素×0.4、亜硝酸性窒素、硝酸性窒素の合計量）
※2 全窒素及び全リンについては、規制対象地域外の場合は、記入不要です。
注）暫定排水基準は、段階的に引き下げられています。将来的には一般排水基準となる可能性があります。その可能性を念頭においた施設の整備・管理が必要です。
注）一般排水基準（硝酸性窒素等：100mg/L、全窒素：120mg/L 、全リン：16mg/L）</t>
    <phoneticPr fontId="5"/>
  </si>
  <si>
    <t>理由</t>
    <rPh sb="0" eb="2">
      <t>リユウ</t>
    </rPh>
    <phoneticPr fontId="5"/>
  </si>
  <si>
    <t>評価をしていない理由をお知らせください。</t>
    <rPh sb="0" eb="2">
      <t>ヒョウカ</t>
    </rPh>
    <rPh sb="8" eb="10">
      <t>リユウ</t>
    </rPh>
    <rPh sb="12" eb="13">
      <t>シ</t>
    </rPh>
    <phoneticPr fontId="2"/>
  </si>
  <si>
    <t>農業共済（家畜共済含む）についてお伺いします</t>
    <rPh sb="0" eb="2">
      <t>ノウギョウ</t>
    </rPh>
    <rPh sb="2" eb="4">
      <t>キョウサイ</t>
    </rPh>
    <rPh sb="5" eb="7">
      <t>カチク</t>
    </rPh>
    <rPh sb="7" eb="9">
      <t>キョウサイ</t>
    </rPh>
    <rPh sb="9" eb="10">
      <t>フク</t>
    </rPh>
    <rPh sb="17" eb="18">
      <t>ウカガ</t>
    </rPh>
    <phoneticPr fontId="2"/>
  </si>
  <si>
    <t>経営者から見た記入者の関係</t>
    <phoneticPr fontId="5"/>
  </si>
  <si>
    <t>1. 一貫生産農場</t>
    <rPh sb="3" eb="5">
      <t>イッカン</t>
    </rPh>
    <rPh sb="5" eb="7">
      <t>セイサン</t>
    </rPh>
    <rPh sb="7" eb="9">
      <t>ノウジョウ</t>
    </rPh>
    <phoneticPr fontId="5"/>
  </si>
  <si>
    <t>総</t>
    <rPh sb="0" eb="1">
      <t>ソウ</t>
    </rPh>
    <phoneticPr fontId="5"/>
  </si>
  <si>
    <t>平均</t>
    <rPh sb="0" eb="2">
      <t>ヘイキン</t>
    </rPh>
    <phoneticPr fontId="5"/>
  </si>
  <si>
    <t>参加しているベンチマークの名称をご記入ください。
（いくつでも）</t>
    <rPh sb="0" eb="2">
      <t>サンカ</t>
    </rPh>
    <rPh sb="13" eb="15">
      <t>メイショウ</t>
    </rPh>
    <rPh sb="17" eb="19">
      <t>キニュウ</t>
    </rPh>
    <phoneticPr fontId="5"/>
  </si>
  <si>
    <t>単味飼料内容を記入</t>
    <rPh sb="0" eb="2">
      <t>タンミ</t>
    </rPh>
    <phoneticPr fontId="5"/>
  </si>
  <si>
    <t>具体的に：</t>
    <rPh sb="0" eb="3">
      <t>グタイテキ</t>
    </rPh>
    <phoneticPr fontId="2"/>
  </si>
  <si>
    <t>人数をご記入ください</t>
    <rPh sb="0" eb="2">
      <t>ニンズウ</t>
    </rPh>
    <rPh sb="4" eb="6">
      <t>キニュウ</t>
    </rPh>
    <phoneticPr fontId="2"/>
  </si>
  <si>
    <t>該当する人数を記入ください</t>
    <rPh sb="0" eb="2">
      <t>ガイトウ</t>
    </rPh>
    <rPh sb="4" eb="6">
      <t>ニンズウ</t>
    </rPh>
    <rPh sb="7" eb="9">
      <t>キニュウ</t>
    </rPh>
    <phoneticPr fontId="2"/>
  </si>
  <si>
    <t>具体的にご記入ください</t>
    <rPh sb="0" eb="3">
      <t>グタイテキ</t>
    </rPh>
    <rPh sb="5" eb="7">
      <t>キニュウ</t>
    </rPh>
    <phoneticPr fontId="2"/>
  </si>
  <si>
    <t>生年月日</t>
    <rPh sb="0" eb="2">
      <t>セイネン</t>
    </rPh>
    <rPh sb="2" eb="4">
      <t>ガッピ</t>
    </rPh>
    <phoneticPr fontId="5"/>
  </si>
  <si>
    <t>1921（大正10年）</t>
    <phoneticPr fontId="5"/>
  </si>
  <si>
    <t>1922（大正11年）</t>
    <phoneticPr fontId="5"/>
  </si>
  <si>
    <t>1923（大正12年）</t>
    <phoneticPr fontId="5"/>
  </si>
  <si>
    <t>1924（大正13年）</t>
    <phoneticPr fontId="5"/>
  </si>
  <si>
    <t>1925（大正14年）</t>
    <phoneticPr fontId="5"/>
  </si>
  <si>
    <t>1926（昭和1年・大正15年）</t>
  </si>
  <si>
    <t>1927（昭和2年）</t>
  </si>
  <si>
    <t>1928（昭和3年）</t>
  </si>
  <si>
    <t>1929（昭和4年）</t>
  </si>
  <si>
    <t>1930（昭和5年）</t>
  </si>
  <si>
    <t>1931（昭和6年）</t>
  </si>
  <si>
    <t>1932（昭和7年）</t>
  </si>
  <si>
    <t>1933（昭和8年）</t>
  </si>
  <si>
    <t>1934（昭和9年）</t>
  </si>
  <si>
    <t>1935（昭和10年）</t>
  </si>
  <si>
    <t>1936（昭和11年）</t>
  </si>
  <si>
    <t>1937（昭和12年）</t>
  </si>
  <si>
    <t>1938（昭和13年）</t>
  </si>
  <si>
    <t>1939（昭和14年）</t>
  </si>
  <si>
    <t>1940（昭和15年）</t>
  </si>
  <si>
    <t>1941（昭和16年）</t>
  </si>
  <si>
    <t>1942（昭和17年）</t>
  </si>
  <si>
    <t>1943（昭和18年）</t>
  </si>
  <si>
    <t>1944（昭和19年）</t>
  </si>
  <si>
    <t>1945（昭和20年）</t>
  </si>
  <si>
    <t>1946（昭和21年）</t>
  </si>
  <si>
    <t>1947（昭和22年）</t>
  </si>
  <si>
    <t>1948（昭和23年）</t>
  </si>
  <si>
    <t>1949（昭和24年）</t>
  </si>
  <si>
    <t>1950（昭和25年）</t>
  </si>
  <si>
    <t>1951（昭和26年）</t>
  </si>
  <si>
    <t>1952（昭和27年）</t>
  </si>
  <si>
    <t>1953（昭和28年）</t>
  </si>
  <si>
    <t>1954（昭和29年）</t>
  </si>
  <si>
    <t>1955（昭和30年）</t>
  </si>
  <si>
    <t>1956（昭和31年）</t>
  </si>
  <si>
    <t>1957（昭和32年）</t>
  </si>
  <si>
    <t>1958（昭和33年）</t>
  </si>
  <si>
    <t>1959（昭和34年）</t>
  </si>
  <si>
    <t>1960（昭和35年）</t>
  </si>
  <si>
    <t>1961（昭和36年）</t>
  </si>
  <si>
    <t>1962（昭和37年）</t>
  </si>
  <si>
    <t>1963（昭和38年）</t>
  </si>
  <si>
    <t>1964（昭和39年）</t>
  </si>
  <si>
    <t>1965（昭和40年）</t>
  </si>
  <si>
    <t>1966（昭和41年）</t>
  </si>
  <si>
    <t>1967（昭和42年）</t>
  </si>
  <si>
    <t>1968（昭和43年）</t>
  </si>
  <si>
    <t>1969（昭和44年）</t>
  </si>
  <si>
    <t>1970（昭和45年）</t>
  </si>
  <si>
    <t>1971（昭和46年）</t>
  </si>
  <si>
    <t>1972（昭和47年）</t>
  </si>
  <si>
    <t>1973（昭和48年）</t>
  </si>
  <si>
    <t>1974（昭和49年）</t>
  </si>
  <si>
    <t>1975（昭和50年）</t>
  </si>
  <si>
    <t>1976（昭和51年）</t>
  </si>
  <si>
    <t>1977（昭和52年）</t>
  </si>
  <si>
    <t>1978（昭和53年）</t>
  </si>
  <si>
    <t>1979（昭和54年）</t>
  </si>
  <si>
    <t>1980（昭和55年）</t>
  </si>
  <si>
    <t>1981（昭和56年）</t>
  </si>
  <si>
    <t>1982（昭和57年）</t>
  </si>
  <si>
    <t>1983（昭和58年）</t>
  </si>
  <si>
    <t>1984（昭和59年）</t>
  </si>
  <si>
    <t>1985（昭和60年）</t>
  </si>
  <si>
    <t>1986（昭和61年）</t>
  </si>
  <si>
    <t>1987（昭和62年）</t>
  </si>
  <si>
    <t>1988（昭和63年）</t>
  </si>
  <si>
    <t>1989（昭和64年・平成1年）</t>
  </si>
  <si>
    <t>1990（平成2年）</t>
  </si>
  <si>
    <t>1991（平成3年）</t>
  </si>
  <si>
    <t>1992（平成4年）</t>
  </si>
  <si>
    <t>1993（平成5年）</t>
  </si>
  <si>
    <t>1994（平成6年）</t>
  </si>
  <si>
    <t>1995（平成7年）</t>
  </si>
  <si>
    <t>1996（平成8年）</t>
  </si>
  <si>
    <t>1997（平成9年）</t>
  </si>
  <si>
    <t>1998（平成10年）</t>
  </si>
  <si>
    <t>1999（平成11年）</t>
  </si>
  <si>
    <t>2000（平成12年）</t>
  </si>
  <si>
    <t>2001（平成13年）</t>
  </si>
  <si>
    <t>2002（平成14年）</t>
  </si>
  <si>
    <t>2003（平成15年）</t>
    <phoneticPr fontId="5"/>
  </si>
  <si>
    <t>2004（平成16年）</t>
    <phoneticPr fontId="5"/>
  </si>
  <si>
    <t>2005（平成17年）</t>
    <phoneticPr fontId="5"/>
  </si>
  <si>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</si>
  <si>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</si>
  <si>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</si>
  <si>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</si>
  <si>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</si>
  <si>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</si>
  <si>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</si>
  <si>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</si>
  <si>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</si>
  <si>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</si>
  <si>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</si>
  <si>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</si>
  <si>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</si>
  <si>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</si>
  <si>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</si>
  <si>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</si>
  <si>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</si>
  <si>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</si>
  <si>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</si>
  <si>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</si>
  <si>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</si>
  <si>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</si>
  <si>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</si>
  <si>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</si>
  <si>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</si>
  <si>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</si>
  <si>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</si>
  <si>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</si>
  <si>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</si>
  <si>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</si>
  <si>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</si>
  <si>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</si>
  <si>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</si>
  <si>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</si>
  <si>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</si>
  <si>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</si>
  <si>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</si>
  <si>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</si>
  <si>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</si>
  <si>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</si>
  <si>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</si>
  <si>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</si>
  <si>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</si>
  <si>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</si>
  <si>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</si>
  <si>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</si>
  <si>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</si>
  <si>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都道府県</t>
    <rPh sb="0" eb="4">
      <t>トドウフケン</t>
    </rPh>
    <phoneticPr fontId="1"/>
  </si>
  <si>
    <t>廃業年月</t>
    <rPh sb="0" eb="2">
      <t>ハイギョウ</t>
    </rPh>
    <rPh sb="2" eb="3">
      <t>ネン</t>
    </rPh>
    <rPh sb="3" eb="4">
      <t>ツキ</t>
    </rPh>
    <phoneticPr fontId="1"/>
  </si>
  <si>
    <t>廃業年月</t>
    <phoneticPr fontId="2"/>
  </si>
  <si>
    <t>廃業理由：</t>
    <phoneticPr fontId="2"/>
  </si>
  <si>
    <t>廃業予定年月</t>
    <phoneticPr fontId="2"/>
  </si>
  <si>
    <t>2023（令和5）年12月</t>
  </si>
  <si>
    <t>2024（令和6）年1月</t>
  </si>
  <si>
    <t>2024（令和6）年2月</t>
  </si>
  <si>
    <t>2024（令和6）年3月</t>
  </si>
  <si>
    <t>2024（令和6）年4月</t>
  </si>
  <si>
    <t>2024（令和6）年5月</t>
  </si>
  <si>
    <t>2024（令和6）年6月</t>
  </si>
  <si>
    <t>2024（令和6）年7月</t>
  </si>
  <si>
    <t>2024（令和6）年8月</t>
  </si>
  <si>
    <t>2024（令和6）年9月</t>
  </si>
  <si>
    <t>2024（令和6）年10月</t>
  </si>
  <si>
    <t>2024（令和6）年11月</t>
  </si>
  <si>
    <t>2024（令和6）年12月</t>
  </si>
  <si>
    <t>年齢をご記入ください</t>
    <rPh sb="0" eb="2">
      <t>ネンレイ</t>
    </rPh>
    <rPh sb="4" eb="6">
      <t>キニュウ</t>
    </rPh>
    <phoneticPr fontId="2"/>
  </si>
  <si>
    <t>0は記入しないでください</t>
    <rPh sb="2" eb="4">
      <t>キニュウ</t>
    </rPh>
    <phoneticPr fontId="2"/>
  </si>
  <si>
    <t>自動計算するため記入不要です。</t>
    <rPh sb="0" eb="2">
      <t>ジドウ</t>
    </rPh>
    <rPh sb="2" eb="4">
      <t>ケイサン</t>
    </rPh>
    <rPh sb="8" eb="10">
      <t>キニュウ</t>
    </rPh>
    <rPh sb="10" eb="12">
      <t>フヨウ</t>
    </rPh>
    <phoneticPr fontId="5"/>
  </si>
  <si>
    <t>飼養している品種別の頭数をご記入ください</t>
    <rPh sb="6" eb="8">
      <t>ヒンシュ</t>
    </rPh>
    <rPh sb="8" eb="9">
      <t>ベツ</t>
    </rPh>
    <rPh sb="10" eb="12">
      <t>トウスウ</t>
    </rPh>
    <rPh sb="14" eb="16">
      <t>キニュウ</t>
    </rPh>
    <phoneticPr fontId="5"/>
  </si>
  <si>
    <t>頭数をご記入ください</t>
    <rPh sb="0" eb="2">
      <t>トウスウ</t>
    </rPh>
    <rPh sb="4" eb="6">
      <t>キニュウ</t>
    </rPh>
    <phoneticPr fontId="2"/>
  </si>
  <si>
    <t>ベンチマークの名称を
ご記入ください</t>
    <rPh sb="7" eb="9">
      <t>メイショウ</t>
    </rPh>
    <rPh sb="12" eb="14">
      <t>キニュウ</t>
    </rPh>
    <phoneticPr fontId="2"/>
  </si>
  <si>
    <t>（具体的に：</t>
    <rPh sb="1" eb="4">
      <t>グタイテキ</t>
    </rPh>
    <phoneticPr fontId="2"/>
  </si>
  <si>
    <t>）</t>
    <phoneticPr fontId="2"/>
  </si>
  <si>
    <t>秀吉用データ</t>
    <rPh sb="0" eb="2">
      <t>ヒデヨシ</t>
    </rPh>
    <rPh sb="2" eb="3">
      <t>ヨウ</t>
    </rPh>
    <phoneticPr fontId="2"/>
  </si>
  <si>
    <t>MA用やりくり</t>
    <rPh sb="2" eb="3">
      <t>ヨウ</t>
    </rPh>
    <phoneticPr fontId="2"/>
  </si>
  <si>
    <t>入力データ</t>
    <rPh sb="0" eb="2">
      <t>ニュウリョク</t>
    </rPh>
    <phoneticPr fontId="2"/>
  </si>
  <si>
    <t>FA</t>
  </si>
  <si>
    <t>SA</t>
  </si>
  <si>
    <t>MA</t>
  </si>
  <si>
    <t>NA</t>
  </si>
  <si>
    <t>形式</t>
    <rPh sb="0" eb="2">
      <t>ケイシキ</t>
    </rPh>
    <phoneticPr fontId="2"/>
  </si>
  <si>
    <t>備考</t>
  </si>
  <si>
    <t>Q54S1N(Q9). 飼養頭数合計</t>
  </si>
  <si>
    <t>Q53S3N(Q10). 飼養頭数【⑦肥育豚】</t>
  </si>
  <si>
    <t>Q53S2N(Q10). 飼養頭数【⑥子豚】</t>
  </si>
  <si>
    <t>Q53S1N(Q10). 飼養頭数【⑤育成豚】</t>
  </si>
  <si>
    <t>Q52S1N(Q10). ④交雑種♂　飼養頭数合計</t>
  </si>
  <si>
    <t>Q50S1N(Q10). ③交雑種♀　飼養頭数合計</t>
  </si>
  <si>
    <t>Q48S1N(Q10). ②純粋種♂　飼養頭数合計</t>
  </si>
  <si>
    <t>Q46S1N(Q10). ①純粋種♀　飼養頭数合計</t>
  </si>
  <si>
    <t>Q44(Q10). 【交雑種♂】飼養品種（種雄豚）</t>
  </si>
  <si>
    <t>Q43(Q10). 【交雑種♀】飼養品種（子取り用雌豚）</t>
  </si>
  <si>
    <t>Q42(Q10). 【純粋種♂】飼養品種（種雄豚）</t>
  </si>
  <si>
    <t>Q41(Q10). 【純粋種♀】飼養品種（子取り用雌豚）</t>
  </si>
  <si>
    <t>Q40(Q10). 飼養している品種</t>
  </si>
  <si>
    <t>Q39S3N(Q8). 他都道府県にある所有農場数【繁殖経営】子取り用雌豚（PS）</t>
  </si>
  <si>
    <t>Q39S2N(Q8). 他都道府県にある所有農場数【繁殖経営】純粋種豚+子取り用雌豚（PS）</t>
  </si>
  <si>
    <t>Q39S1N(Q8). 他都道府県にある所有農場数【繁殖経営】純粋種豚</t>
  </si>
  <si>
    <t>Q38S3N(Q8). 所有農場数【繁殖経営】子取り用雌豚（PS）</t>
  </si>
  <si>
    <t>Q38S2N(Q8). 所有農場数【繁殖経営】純粋種豚+子取り用雌豚（PS）</t>
  </si>
  <si>
    <t>Q38S1N(Q8). 所有農場数【繁殖経営】純粋種豚</t>
  </si>
  <si>
    <t>Q36S7N(Q7). 他都道府県にある所有農場数【肥育】</t>
  </si>
  <si>
    <t>Q36S6N(Q7). 他都道府県にある所有農場数【一貫経営・マルチサイト経営・肥育】肥育豚（ウィーントゥフィニッシュ含む）</t>
  </si>
  <si>
    <t>Q36S4N(Q7). 他都道府県にある所有農場数【一貫経営・マルチサイト経営・繁殖】子取り用雌豚（PS）</t>
  </si>
  <si>
    <t>Q36S3N(Q7). 他都道府県にある所有農場数【一貫経営・マルチサイト経営・繁殖】純粋種豚+子取り用雌豚（PS）</t>
  </si>
  <si>
    <t>Q36S2N(Q7). 他都道府県にある所有農場数【一貫経営・マルチサイト経営・繁殖】純粋種豚</t>
  </si>
  <si>
    <t>Q36S1N(Q7). 他都道府県にある所有農場数【一貫経営・一貫生産農場】</t>
  </si>
  <si>
    <t>Q32(Q6). 経営タイプ</t>
  </si>
  <si>
    <t>Q31S2N(Q5). 対象者の年齢</t>
  </si>
  <si>
    <t>Q31S1N(Q5). 後継者の年齢</t>
  </si>
  <si>
    <t>Q30(Q5). 後継者</t>
  </si>
  <si>
    <t>Q29(Q4). 農場の人員は足りているか？</t>
  </si>
  <si>
    <t>Q28S4N(Q3). 従事人数【その他】</t>
  </si>
  <si>
    <t>Q28S3N(Q3). 従事人数【非常勤雇員】</t>
  </si>
  <si>
    <t>Q28S2N(Q3). 従事人数【常勤雇員】</t>
  </si>
  <si>
    <t>Q28S1N(Q3). 従事人数【家族労働】</t>
  </si>
  <si>
    <t>Q26(Q2). 契約・預託農場</t>
  </si>
  <si>
    <t>Q25S1FA(Q1). 法人経営【具体的な内容】</t>
  </si>
  <si>
    <t>Q24(Q1). 経営形態</t>
  </si>
  <si>
    <t>Q23. アンケート終了確認</t>
  </si>
  <si>
    <t>Q22S1FA. 廃業理由</t>
  </si>
  <si>
    <t>Q21. 廃業年月日</t>
  </si>
  <si>
    <t>Q20. 廃業（予定）年月日</t>
  </si>
  <si>
    <t>Q18S1FA. 記入者連絡先</t>
  </si>
  <si>
    <t>Q12S4N. FAX番号</t>
  </si>
  <si>
    <t>Q12S3FA. メールアドレス</t>
  </si>
  <si>
    <t>Q12S2FA. 携帯電話番号</t>
  </si>
  <si>
    <t>Q12S1FA. 電話番号</t>
  </si>
  <si>
    <t>Q11. 郵便物の送付先</t>
  </si>
  <si>
    <t>Q10S1FA. 住所</t>
  </si>
  <si>
    <t>Q9. 連絡先住所【都道府県名】</t>
  </si>
  <si>
    <t>Q7S1FA. 住所【市区町村以下】</t>
  </si>
  <si>
    <t>Q6. 農場所在地【都道府県名】</t>
  </si>
  <si>
    <t>Q5S1N. 郵便番号</t>
  </si>
  <si>
    <t>Q4. 生年</t>
  </si>
  <si>
    <t>Q3. 性別</t>
  </si>
  <si>
    <t>Q2S2FA. 経営者名フリガナ</t>
  </si>
  <si>
    <t>Q2S1FA. 経営者名</t>
  </si>
  <si>
    <t>Q1S2FA. 法人名フリガナ</t>
  </si>
  <si>
    <t>Q1S1FA. 法人名</t>
  </si>
  <si>
    <t>農場番号</t>
  </si>
  <si>
    <t>県</t>
  </si>
  <si>
    <t>ID</t>
  </si>
  <si>
    <t>回答方法</t>
  </si>
  <si>
    <t>項目名</t>
    <rPh sb="0" eb="2">
      <t>コウモク</t>
    </rPh>
    <rPh sb="2" eb="3">
      <t>メイ</t>
    </rPh>
    <phoneticPr fontId="2"/>
  </si>
  <si>
    <t>合計人数</t>
    <rPh sb="0" eb="2">
      <t>ゴウケイ</t>
    </rPh>
    <rPh sb="2" eb="4">
      <t>ニンズウ</t>
    </rPh>
    <phoneticPr fontId="2"/>
  </si>
  <si>
    <t>MA</t>
    <phoneticPr fontId="2"/>
  </si>
  <si>
    <t>Q27(Q3). 現在の養豚に従事している方-1</t>
    <phoneticPr fontId="2"/>
  </si>
  <si>
    <t>Q27(Q3). 現在の養豚に従事している方-2</t>
  </si>
  <si>
    <t>Q27(Q3). 現在の養豚に従事している方-3</t>
  </si>
  <si>
    <t>Q27(Q3). 現在の養豚に従事している方-4</t>
  </si>
  <si>
    <t>→Q7へ</t>
    <phoneticPr fontId="2"/>
  </si>
  <si>
    <t>→Q8へ</t>
    <phoneticPr fontId="2"/>
  </si>
  <si>
    <t>合計農場数</t>
    <rPh sb="0" eb="2">
      <t>ゴウケイ</t>
    </rPh>
    <rPh sb="2" eb="4">
      <t>ノウジョウ</t>
    </rPh>
    <rPh sb="4" eb="5">
      <t>スウ</t>
    </rPh>
    <phoneticPr fontId="2"/>
  </si>
  <si>
    <t>Q33(Q7).【肉豚生産】農場形態-1</t>
    <phoneticPr fontId="2"/>
  </si>
  <si>
    <t>Q33(Q7).【肉豚生産】農場形態-2</t>
  </si>
  <si>
    <t>Q33(Q7).【肉豚生産】農場形態-3</t>
  </si>
  <si>
    <t>Q34(Q7). 【一貫経営・マルチサイト経営・繁殖】飼育豚の種類-1</t>
    <phoneticPr fontId="2"/>
  </si>
  <si>
    <t>Q34(Q7). 【一貫経営・マルチサイト経営・繁殖】飼育豚の種類-2</t>
  </si>
  <si>
    <t>Q34(Q7). 【一貫経営・マルチサイト経営・繁殖】飼育豚の種類-3</t>
  </si>
  <si>
    <t>Q34(Q7). 【一貫経営・マルチサイト経営・繁殖】飼育豚の種類-4</t>
  </si>
  <si>
    <t>Q34(Q7). 【一貫経営・マルチサイト経営・繁殖】飼育豚の種類-5</t>
  </si>
  <si>
    <t>→Q1へ</t>
    <phoneticPr fontId="2"/>
  </si>
  <si>
    <t>具体的な理由をご記入ください。</t>
    <rPh sb="0" eb="3">
      <t>グタイテキ</t>
    </rPh>
    <rPh sb="4" eb="6">
      <t>リユウ</t>
    </rPh>
    <rPh sb="8" eb="10">
      <t>キニュウ</t>
    </rPh>
    <phoneticPr fontId="2"/>
  </si>
  <si>
    <t>（ハイフンなしで）</t>
    <phoneticPr fontId="2"/>
  </si>
  <si>
    <t>家族関係をお選びください</t>
    <rPh sb="0" eb="2">
      <t>カゾク</t>
    </rPh>
    <rPh sb="2" eb="4">
      <t>カンケイ</t>
    </rPh>
    <rPh sb="6" eb="7">
      <t>エラ</t>
    </rPh>
    <phoneticPr fontId="2"/>
  </si>
  <si>
    <t>役職をご記入ください：</t>
    <rPh sb="0" eb="2">
      <t>ヤクショク</t>
    </rPh>
    <rPh sb="4" eb="6">
      <t>キニュウ</t>
    </rPh>
    <phoneticPr fontId="2"/>
  </si>
  <si>
    <t>団体名をご記入ください：</t>
    <rPh sb="0" eb="2">
      <t>ダンタイ</t>
    </rPh>
    <rPh sb="2" eb="3">
      <t>メイ</t>
    </rPh>
    <rPh sb="5" eb="7">
      <t>キニュウ</t>
    </rPh>
    <phoneticPr fontId="2"/>
  </si>
  <si>
    <t>（</t>
    <phoneticPr fontId="2"/>
  </si>
  <si>
    <t>廃業等
について</t>
    <rPh sb="2" eb="3">
      <t>ナド</t>
    </rPh>
    <phoneticPr fontId="5"/>
  </si>
  <si>
    <t>家族関係をお選びください</t>
    <rPh sb="0" eb="2">
      <t>カゾク</t>
    </rPh>
    <rPh sb="2" eb="4">
      <t>カンケイ</t>
    </rPh>
    <rPh sb="6" eb="7">
      <t>エラ</t>
    </rPh>
    <phoneticPr fontId="2"/>
  </si>
  <si>
    <t>役職をご記入ください</t>
    <phoneticPr fontId="2"/>
  </si>
  <si>
    <t>団体名をご記入ください</t>
    <phoneticPr fontId="2"/>
  </si>
  <si>
    <t>アンケートは終了です。ご協力ありがとうございました。</t>
    <phoneticPr fontId="2"/>
  </si>
  <si>
    <t>廃業理由をご記入ください</t>
    <rPh sb="0" eb="2">
      <t>ハイギョウ</t>
    </rPh>
    <rPh sb="2" eb="4">
      <t>リユウ</t>
    </rPh>
    <rPh sb="6" eb="8">
      <t>キニュウ</t>
    </rPh>
    <phoneticPr fontId="2"/>
  </si>
  <si>
    <t>都道府県を選択してください</t>
    <rPh sb="0" eb="2">
      <t>トドウ</t>
    </rPh>
    <rPh sb="2" eb="4">
      <t>フケン</t>
    </rPh>
    <rPh sb="5" eb="7">
      <t>センタク</t>
    </rPh>
    <phoneticPr fontId="2"/>
  </si>
  <si>
    <r>
      <t>廃業</t>
    </r>
    <r>
      <rPr>
        <sz val="9"/>
        <rFont val="游ゴシック"/>
        <family val="3"/>
        <charset val="128"/>
        <scheme val="minor"/>
      </rPr>
      <t>予定</t>
    </r>
    <rPh sb="0" eb="2">
      <t>ハイギョウ</t>
    </rPh>
    <rPh sb="2" eb="4">
      <t>ヨテイ</t>
    </rPh>
    <phoneticPr fontId="5"/>
  </si>
  <si>
    <t>生年月を選択してください</t>
    <rPh sb="0" eb="2">
      <t>セイネン</t>
    </rPh>
    <rPh sb="2" eb="3">
      <t>ツキ</t>
    </rPh>
    <rPh sb="4" eb="6">
      <t>センタク</t>
    </rPh>
    <phoneticPr fontId="2"/>
  </si>
  <si>
    <t>廃業予定年月</t>
    <rPh sb="0" eb="2">
      <t>ハイギョウ</t>
    </rPh>
    <rPh sb="2" eb="4">
      <t>ヨテイ</t>
    </rPh>
    <rPh sb="4" eb="5">
      <t>ネン</t>
    </rPh>
    <rPh sb="5" eb="6">
      <t>ツキ</t>
    </rPh>
    <phoneticPr fontId="1"/>
  </si>
  <si>
    <t>2023（令和5）年9月</t>
  </si>
  <si>
    <t>市区町村以下の住所</t>
    <rPh sb="0" eb="4">
      <t>シクチョウソン</t>
    </rPh>
    <rPh sb="4" eb="6">
      <t>イカ</t>
    </rPh>
    <rPh sb="7" eb="9">
      <t>ジュウショ</t>
    </rPh>
    <phoneticPr fontId="5"/>
  </si>
  <si>
    <t>頭数をご記入ください</t>
    <phoneticPr fontId="2"/>
  </si>
  <si>
    <t>ハイフンなし7桁でご記入ください</t>
    <rPh sb="7" eb="8">
      <t>ケタ</t>
    </rPh>
    <rPh sb="10" eb="12">
      <t>キニュウ</t>
    </rPh>
    <phoneticPr fontId="2"/>
  </si>
  <si>
    <t>最低重量と最高重量を
セットでご記入ください</t>
    <rPh sb="0" eb="4">
      <t>サイテイジュウリョウ</t>
    </rPh>
    <rPh sb="5" eb="7">
      <t>サイコウ</t>
    </rPh>
    <rPh sb="7" eb="9">
      <t>ジュウリョウ</t>
    </rPh>
    <rPh sb="16" eb="18">
      <t>キニュウ</t>
    </rPh>
    <phoneticPr fontId="2"/>
  </si>
  <si>
    <t>最低重量と最高重量を
ご記入ください</t>
    <rPh sb="0" eb="4">
      <t>サイテイジュウリョウ</t>
    </rPh>
    <rPh sb="5" eb="7">
      <t>サイコウ</t>
    </rPh>
    <rPh sb="7" eb="9">
      <t>ジュウリョウ</t>
    </rPh>
    <rPh sb="12" eb="14">
      <t>キニュウ</t>
    </rPh>
    <phoneticPr fontId="2"/>
  </si>
  <si>
    <t>→</t>
    <phoneticPr fontId="2"/>
  </si>
  <si>
    <t>回</t>
    <rPh sb="0" eb="1">
      <t>カイ</t>
    </rPh>
    <phoneticPr fontId="2"/>
  </si>
  <si>
    <t>（※）豚に使用可能な抗菌性飼料添加物
１．亜鉛バシトラシン　　２．エンラマイシン　　３．ノシヘプタイド　　４．フラボフォスフォリポール
５．アビラマイシン　　　　６．ビコザマイシン　　７．クエン酸モランテル</t>
    <phoneticPr fontId="2"/>
  </si>
  <si>
    <t>頭）</t>
    <rPh sb="0" eb="1">
      <t>トウ</t>
    </rPh>
    <phoneticPr fontId="5"/>
  </si>
  <si>
    <t>分からない</t>
    <rPh sb="0" eb="1">
      <t>ワ</t>
    </rPh>
    <phoneticPr fontId="2"/>
  </si>
  <si>
    <t>はい</t>
    <phoneticPr fontId="2"/>
  </si>
  <si>
    <t>いいえ</t>
    <phoneticPr fontId="2"/>
  </si>
  <si>
    <t>1）窒素除去の工程がありますか（嫌気・好気を繰り返す工程）</t>
    <rPh sb="16" eb="18">
      <t>イヤケ</t>
    </rPh>
    <rPh sb="19" eb="21">
      <t>コウキ</t>
    </rPh>
    <rPh sb="22" eb="23">
      <t>ク</t>
    </rPh>
    <rPh sb="24" eb="25">
      <t>カエ</t>
    </rPh>
    <rPh sb="26" eb="28">
      <t>コウテイ</t>
    </rPh>
    <phoneticPr fontId="2"/>
  </si>
  <si>
    <t>2）膜分離がありますか</t>
    <rPh sb="2" eb="3">
      <t>マク</t>
    </rPh>
    <rPh sb="3" eb="5">
      <t>ブンリ</t>
    </rPh>
    <phoneticPr fontId="2"/>
  </si>
  <si>
    <t>3）放流水は消毒をしてから公共用水域に放流していますか</t>
    <rPh sb="2" eb="5">
      <t>ホウリュウスイ</t>
    </rPh>
    <rPh sb="6" eb="8">
      <t>ショウドク</t>
    </rPh>
    <rPh sb="13" eb="15">
      <t>コウキョウ</t>
    </rPh>
    <rPh sb="15" eb="16">
      <t>ヨウ</t>
    </rPh>
    <rPh sb="16" eb="18">
      <t>スイイキ</t>
    </rPh>
    <rPh sb="19" eb="21">
      <t>ホウリュウ</t>
    </rPh>
    <phoneticPr fontId="2"/>
  </si>
  <si>
    <t>1）放流水は消毒をしてから公共用水域に放流していますか</t>
    <rPh sb="2" eb="5">
      <t>ホウリュウスイ</t>
    </rPh>
    <rPh sb="6" eb="8">
      <t>ショウドク</t>
    </rPh>
    <rPh sb="13" eb="15">
      <t>コウキョウ</t>
    </rPh>
    <rPh sb="15" eb="16">
      <t>ヨウ</t>
    </rPh>
    <rPh sb="16" eb="18">
      <t>スイイキ</t>
    </rPh>
    <rPh sb="19" eb="21">
      <t>ホウリュウ</t>
    </rPh>
    <phoneticPr fontId="2"/>
  </si>
  <si>
    <t>連続式活性汚泥法</t>
    <rPh sb="0" eb="2">
      <t>レンゾク</t>
    </rPh>
    <rPh sb="2" eb="3">
      <t>シキ</t>
    </rPh>
    <rPh sb="3" eb="5">
      <t>カッセイ</t>
    </rPh>
    <rPh sb="5" eb="7">
      <t>オデイ</t>
    </rPh>
    <rPh sb="7" eb="8">
      <t>ホウ</t>
    </rPh>
    <phoneticPr fontId="2"/>
  </si>
  <si>
    <t>例：連続式活性汚泥法・連続式消化液循環活性汚泥法など</t>
    <rPh sb="0" eb="1">
      <t>レイ</t>
    </rPh>
    <phoneticPr fontId="2"/>
  </si>
  <si>
    <t>回分式活性汚泥法</t>
    <phoneticPr fontId="2"/>
  </si>
  <si>
    <t>例：複合ラグーン法・神奈川（BOD)方式など</t>
    <rPh sb="0" eb="1">
      <t>レイ</t>
    </rPh>
    <rPh sb="10" eb="13">
      <t>カナガワ</t>
    </rPh>
    <rPh sb="18" eb="20">
      <t>ホウシキ</t>
    </rPh>
    <phoneticPr fontId="2"/>
  </si>
  <si>
    <t>その他の方法</t>
    <rPh sb="2" eb="3">
      <t>ホカ</t>
    </rPh>
    <rPh sb="4" eb="6">
      <t>ホウホウ</t>
    </rPh>
    <phoneticPr fontId="2"/>
  </si>
  <si>
    <t>例：生物膜法など</t>
    <rPh sb="0" eb="1">
      <t>レイ</t>
    </rPh>
    <phoneticPr fontId="2"/>
  </si>
  <si>
    <t>頭</t>
    <rPh sb="0" eb="1">
      <t>トウ</t>
    </rPh>
    <phoneticPr fontId="2"/>
  </si>
  <si>
    <t>日齢</t>
    <rPh sb="0" eb="2">
      <t>ニチレイ</t>
    </rPh>
    <phoneticPr fontId="2"/>
  </si>
  <si>
    <t>kg</t>
    <phoneticPr fontId="2"/>
  </si>
  <si>
    <t>自然
交配</t>
    <rPh sb="0" eb="2">
      <t>シゼン</t>
    </rPh>
    <rPh sb="3" eb="5">
      <t>コウハイ</t>
    </rPh>
    <phoneticPr fontId="2"/>
  </si>
  <si>
    <t>回+</t>
    <rPh sb="0" eb="1">
      <t>カイ</t>
    </rPh>
    <phoneticPr fontId="2"/>
  </si>
  <si>
    <t>人工
授精</t>
    <rPh sb="0" eb="2">
      <t>ジンコウ</t>
    </rPh>
    <rPh sb="3" eb="5">
      <t>ジュセイ</t>
    </rPh>
    <phoneticPr fontId="2"/>
  </si>
  <si>
    <t>具体例をご記入ください</t>
    <rPh sb="0" eb="3">
      <t>グタイレイ</t>
    </rPh>
    <rPh sb="5" eb="7">
      <t>キニュウ</t>
    </rPh>
    <phoneticPr fontId="2"/>
  </si>
  <si>
    <t>希望数量をご記入ください</t>
    <rPh sb="0" eb="4">
      <t>キボウスウリョウ</t>
    </rPh>
    <rPh sb="6" eb="8">
      <t>キニュウ</t>
    </rPh>
    <phoneticPr fontId="2"/>
  </si>
  <si>
    <t>→Q39へ</t>
    <phoneticPr fontId="2"/>
  </si>
  <si>
    <t>）</t>
  </si>
  <si>
    <t>（具体的に：　</t>
    <phoneticPr fontId="2"/>
  </si>
  <si>
    <t>（具体的に：</t>
    <phoneticPr fontId="2"/>
  </si>
  <si>
    <t>（増やした頭数</t>
    <phoneticPr fontId="2"/>
  </si>
  <si>
    <t>（減らした頭数</t>
    <rPh sb="1" eb="2">
      <t>ヘ</t>
    </rPh>
    <phoneticPr fontId="2"/>
  </si>
  <si>
    <t>具体的にご記入ください</t>
    <phoneticPr fontId="2"/>
  </si>
  <si>
    <t>→Q45へ</t>
    <phoneticPr fontId="2"/>
  </si>
  <si>
    <t>→Q21へ</t>
    <phoneticPr fontId="2"/>
  </si>
  <si>
    <t>具体的にご記入ください</t>
    <rPh sb="0" eb="2">
      <t>グタイ</t>
    </rPh>
    <rPh sb="2" eb="3">
      <t>テキ</t>
    </rPh>
    <rPh sb="5" eb="7">
      <t>キニュウ</t>
    </rPh>
    <phoneticPr fontId="2"/>
  </si>
  <si>
    <t>→Q49へ</t>
    <phoneticPr fontId="2"/>
  </si>
  <si>
    <t>（減らした頭数</t>
    <phoneticPr fontId="2"/>
  </si>
  <si>
    <t>→Q51へ</t>
    <phoneticPr fontId="2"/>
  </si>
  <si>
    <t>→Q52へ</t>
    <phoneticPr fontId="2"/>
  </si>
  <si>
    <t>→Q53へ</t>
    <phoneticPr fontId="2"/>
  </si>
  <si>
    <t>→Q61へ</t>
    <phoneticPr fontId="2"/>
  </si>
  <si>
    <t>→Q62へ</t>
    <phoneticPr fontId="2"/>
  </si>
  <si>
    <t>西暦</t>
    <rPh sb="0" eb="2">
      <t>セイレキ</t>
    </rPh>
    <phoneticPr fontId="2"/>
  </si>
  <si>
    <t>→（</t>
    <phoneticPr fontId="2"/>
  </si>
  <si>
    <t>接種価格をご記入ください</t>
    <rPh sb="0" eb="2">
      <t>セッシュ</t>
    </rPh>
    <rPh sb="2" eb="4">
      <t>カカク</t>
    </rPh>
    <rPh sb="6" eb="8">
      <t>キニュウ</t>
    </rPh>
    <phoneticPr fontId="2"/>
  </si>
  <si>
    <t>Q37(Q8). 【繁殖経営】飼育豚の種類-1</t>
    <phoneticPr fontId="2"/>
  </si>
  <si>
    <t>年間上物率（格付している豚のうち）</t>
    <phoneticPr fontId="5"/>
  </si>
  <si>
    <t>SA</t>
    <phoneticPr fontId="2"/>
  </si>
  <si>
    <t>→Q54へ</t>
    <phoneticPr fontId="2"/>
  </si>
  <si>
    <t>→Q55へ</t>
    <phoneticPr fontId="2"/>
  </si>
  <si>
    <t>→Q34へ</t>
    <phoneticPr fontId="2"/>
  </si>
  <si>
    <t>→Q36へ</t>
    <phoneticPr fontId="2"/>
  </si>
  <si>
    <t>→Q42へ</t>
    <phoneticPr fontId="2"/>
  </si>
  <si>
    <t>→Q44へ</t>
    <phoneticPr fontId="2"/>
  </si>
  <si>
    <t>※家族労働：生計が異なる場合も含む</t>
    <phoneticPr fontId="2"/>
  </si>
  <si>
    <t>理由をご記入ください</t>
    <rPh sb="0" eb="2">
      <t>リユウ</t>
    </rPh>
    <rPh sb="4" eb="6">
      <t>キニュウ</t>
    </rPh>
    <phoneticPr fontId="2"/>
  </si>
  <si>
    <t>月</t>
    <rPh sb="0" eb="1">
      <t>ガツ</t>
    </rPh>
    <phoneticPr fontId="2"/>
  </si>
  <si>
    <t>測定年（西暦）月と
検査値をご記入ください</t>
    <rPh sb="2" eb="3">
      <t>ネン</t>
    </rPh>
    <rPh sb="4" eb="6">
      <t>セイレキ</t>
    </rPh>
    <rPh sb="10" eb="13">
      <t>ケンサアタイ</t>
    </rPh>
    <rPh sb="15" eb="17">
      <t>キニュウ</t>
    </rPh>
    <phoneticPr fontId="2"/>
  </si>
  <si>
    <t>このファイルをメールする</t>
    <phoneticPr fontId="2"/>
  </si>
  <si>
    <t>回転</t>
    <rPh sb="0" eb="2">
      <t>カイテン</t>
    </rPh>
    <phoneticPr fontId="2"/>
  </si>
  <si>
    <t>Q92(Q34). 中止したきっかけ</t>
  </si>
  <si>
    <t>Q92(Q34). 中止したきっかけ</t>
    <phoneticPr fontId="2"/>
  </si>
  <si>
    <t>Q93(Q35). 抗菌性飼料添加物使用をやめて困っていること</t>
  </si>
  <si>
    <t>Q19. 廃業について</t>
  </si>
  <si>
    <t>Q27(Q3). 現在の養豚に従事している方</t>
  </si>
  <si>
    <t>Q33(Q7).【肉豚生産】農場形態</t>
  </si>
  <si>
    <t>Q34(Q7). 【一貫経営・マルチサイト経営・繁殖】飼育豚の種類</t>
  </si>
  <si>
    <t>Q37(Q8). 【繁殖経営】飼育豚の種類</t>
  </si>
  <si>
    <t>お知らせ欄</t>
    <rPh sb="1" eb="2">
      <t>シ</t>
    </rPh>
    <rPh sb="4" eb="5">
      <t>ラン</t>
    </rPh>
    <phoneticPr fontId="2"/>
  </si>
  <si>
    <t>現在の経営形態をお知らせください。（チェックはひとつ）</t>
    <rPh sb="0" eb="2">
      <t>ゲンザイ</t>
    </rPh>
    <rPh sb="3" eb="5">
      <t>ケイエイ</t>
    </rPh>
    <rPh sb="5" eb="7">
      <t>ケイタイ</t>
    </rPh>
    <rPh sb="9" eb="10">
      <t>シ</t>
    </rPh>
    <phoneticPr fontId="2"/>
  </si>
  <si>
    <t>現在、農場の人員は足りていますか？（チェックはひとつ）</t>
    <rPh sb="0" eb="2">
      <t>ゲンザイ</t>
    </rPh>
    <rPh sb="3" eb="5">
      <t>ノウジョウ</t>
    </rPh>
    <rPh sb="6" eb="8">
      <t>ジンイン</t>
    </rPh>
    <rPh sb="9" eb="10">
      <t>タ</t>
    </rPh>
    <phoneticPr fontId="2"/>
  </si>
  <si>
    <t>相対取引の実施状況についてお知らせください。（チェックはひとつ）</t>
    <rPh sb="0" eb="2">
      <t>ソウタイ</t>
    </rPh>
    <rPh sb="2" eb="4">
      <t>トリヒキ</t>
    </rPh>
    <rPh sb="5" eb="7">
      <t>ジッシ</t>
    </rPh>
    <rPh sb="7" eb="9">
      <t>ジョウキョウ</t>
    </rPh>
    <rPh sb="14" eb="15">
      <t>シ</t>
    </rPh>
    <phoneticPr fontId="2"/>
  </si>
  <si>
    <t>現在、契約・預託農場ですか？（チェックはひとつ）</t>
    <rPh sb="0" eb="2">
      <t>ゲンザイ</t>
    </rPh>
    <rPh sb="3" eb="5">
      <t>ケイヤク</t>
    </rPh>
    <rPh sb="6" eb="8">
      <t>ヨタク</t>
    </rPh>
    <rPh sb="8" eb="10">
      <t>ノウジョウ</t>
    </rPh>
    <phoneticPr fontId="2"/>
  </si>
  <si>
    <t>後継者についてお知らせください。（チェックはひとつ）また後継者や対象者のいる方は年齢をご記入ください。</t>
    <rPh sb="0" eb="3">
      <t>コウケイシャ</t>
    </rPh>
    <rPh sb="8" eb="9">
      <t>シ</t>
    </rPh>
    <rPh sb="28" eb="31">
      <t>コウケイシャ</t>
    </rPh>
    <rPh sb="32" eb="35">
      <t>タイショウシャ</t>
    </rPh>
    <rPh sb="38" eb="39">
      <t>カタ</t>
    </rPh>
    <rPh sb="40" eb="42">
      <t>ネンレイ</t>
    </rPh>
    <rPh sb="44" eb="46">
      <t>キニュウ</t>
    </rPh>
    <phoneticPr fontId="2"/>
  </si>
  <si>
    <t>ベンチマークに参加していますか。（チェックはひとつ）</t>
    <rPh sb="7" eb="9">
      <t>サンカ</t>
    </rPh>
    <phoneticPr fontId="2"/>
  </si>
  <si>
    <t>加入していない理由をお知らせください。（チェックはいくつでも）</t>
  </si>
  <si>
    <t>飼料の給与形態についてお知らせください。（チェックはひとつ）</t>
    <rPh sb="0" eb="2">
      <t>シリョウ</t>
    </rPh>
    <rPh sb="3" eb="5">
      <t>キュウヨ</t>
    </rPh>
    <rPh sb="5" eb="7">
      <t>ケイタイ</t>
    </rPh>
    <rPh sb="12" eb="13">
      <t>シ</t>
    </rPh>
    <phoneticPr fontId="2"/>
  </si>
  <si>
    <t>現在使用している飼料をお知らせください。（チェックはいくつでも）また、使用飼料の年間使用量をご記入ください。</t>
    <rPh sb="0" eb="2">
      <t>ゲンザイ</t>
    </rPh>
    <rPh sb="2" eb="4">
      <t>シヨウ</t>
    </rPh>
    <rPh sb="8" eb="10">
      <t>シリョウ</t>
    </rPh>
    <rPh sb="12" eb="13">
      <t>シ</t>
    </rPh>
    <rPh sb="35" eb="37">
      <t>シヨウ</t>
    </rPh>
    <rPh sb="37" eb="39">
      <t>シリョウ</t>
    </rPh>
    <rPh sb="40" eb="42">
      <t>ネンカン</t>
    </rPh>
    <rPh sb="42" eb="45">
      <t>シヨウリョウ</t>
    </rPh>
    <rPh sb="47" eb="49">
      <t>キニュウ</t>
    </rPh>
    <phoneticPr fontId="2"/>
  </si>
  <si>
    <t>母豚の増減をお知らせください。（チェックはひとつ、また増減の頭数をご記入ください。）</t>
    <rPh sb="0" eb="1">
      <t>ハハ</t>
    </rPh>
    <rPh sb="1" eb="2">
      <t>ブタ</t>
    </rPh>
    <rPh sb="3" eb="5">
      <t>ゾウゲン</t>
    </rPh>
    <rPh sb="7" eb="8">
      <t>シ</t>
    </rPh>
    <rPh sb="27" eb="29">
      <t>ゾウゲン</t>
    </rPh>
    <rPh sb="30" eb="32">
      <t>トウスウ</t>
    </rPh>
    <rPh sb="34" eb="36">
      <t>キニュウ</t>
    </rPh>
    <phoneticPr fontId="5"/>
  </si>
  <si>
    <t>肥育豚の増減をお知らせください。（チェックはひとつ、また増減の頭数をご記入ください。）</t>
  </si>
  <si>
    <t>今後の経営動向についてお知らせください。（チェックはひとつ）</t>
    <rPh sb="0" eb="2">
      <t>コンゴ</t>
    </rPh>
    <rPh sb="3" eb="5">
      <t>ケイエイ</t>
    </rPh>
    <rPh sb="5" eb="7">
      <t>ドウコウ</t>
    </rPh>
    <rPh sb="12" eb="13">
      <t>シ</t>
    </rPh>
    <phoneticPr fontId="2"/>
  </si>
  <si>
    <t>畜舎汚水等を処理して河川等に放流（排水）するため、汚水浄化処理施設を持っていますか。（チェックはひとつ）</t>
  </si>
  <si>
    <t>どのような共済が望ましいですか？（チェックはいくつでも）</t>
    <phoneticPr fontId="5"/>
  </si>
  <si>
    <t>現在の養豚に従事している方をお知らせください。（チェックはいくつでも）またその人数をお知らせください。</t>
    <rPh sb="0" eb="2">
      <t>ゲンザイ</t>
    </rPh>
    <rPh sb="3" eb="5">
      <t>ヨウトン</t>
    </rPh>
    <rPh sb="6" eb="8">
      <t>ジュウジ</t>
    </rPh>
    <rPh sb="12" eb="13">
      <t>カタ</t>
    </rPh>
    <rPh sb="15" eb="16">
      <t>シ</t>
    </rPh>
    <rPh sb="39" eb="41">
      <t>ニンズウ</t>
    </rPh>
    <rPh sb="43" eb="44">
      <t>シ</t>
    </rPh>
    <phoneticPr fontId="2"/>
  </si>
  <si>
    <t>抗菌性飼料添加物の含まれた飼料を使用していますか。（チェックはひとつ）</t>
    <phoneticPr fontId="2"/>
  </si>
  <si>
    <t>母豚増頭の理由について。（チェックはいくつでも）</t>
    <phoneticPr fontId="5"/>
  </si>
  <si>
    <t>経営タイプについてお知らせください。（チェックはひとつ）</t>
    <rPh sb="0" eb="2">
      <t>ケイエイ</t>
    </rPh>
    <rPh sb="10" eb="11">
      <t>シ</t>
    </rPh>
    <phoneticPr fontId="2"/>
  </si>
  <si>
    <t>肉豚の評価方法についてお知らせください。（チェックはいくつでも）評価している場合はその頭数をご記入ください。</t>
    <rPh sb="0" eb="2">
      <t>ニクブタ</t>
    </rPh>
    <rPh sb="3" eb="5">
      <t>ヒョウカ</t>
    </rPh>
    <rPh sb="5" eb="7">
      <t>ホウホウ</t>
    </rPh>
    <rPh sb="12" eb="13">
      <t>シ</t>
    </rPh>
    <phoneticPr fontId="2"/>
  </si>
  <si>
    <t>母豚減頭の理由について。（チェックはいくつでも）</t>
  </si>
  <si>
    <t>肥育豚増頭の理由について。（チェックはいくつでも）</t>
  </si>
  <si>
    <t>肥育豚減頭の理由について。（チェックはいくつでも）</t>
  </si>
  <si>
    <t>規模拡大について。（チェックはひとつ）</t>
    <rPh sb="0" eb="2">
      <t>キボ</t>
    </rPh>
    <rPh sb="2" eb="4">
      <t>カクダイ</t>
    </rPh>
    <phoneticPr fontId="5"/>
  </si>
  <si>
    <t>規模縮小について。（チェックはひとつ）</t>
    <rPh sb="0" eb="2">
      <t>キボ</t>
    </rPh>
    <rPh sb="2" eb="4">
      <t>シュクショウ</t>
    </rPh>
    <phoneticPr fontId="5"/>
  </si>
  <si>
    <t>ハイフンなしでご記入ください</t>
    <rPh sb="8" eb="10">
      <t>キニュウ</t>
    </rPh>
    <phoneticPr fontId="2"/>
  </si>
  <si>
    <t>年間使用量と配合割合を
ご記入ください</t>
    <rPh sb="6" eb="8">
      <t>ハイゴウ</t>
    </rPh>
    <rPh sb="8" eb="10">
      <t>ワリアイ</t>
    </rPh>
    <phoneticPr fontId="2"/>
  </si>
  <si>
    <t>年間使用量と配合割合
をご記入ください</t>
    <rPh sb="6" eb="8">
      <t>ハイゴウ</t>
    </rPh>
    <rPh sb="8" eb="10">
      <t>ワリアイ</t>
    </rPh>
    <phoneticPr fontId="2"/>
  </si>
  <si>
    <t>その他をご記入ください</t>
    <rPh sb="2" eb="3">
      <t>タ</t>
    </rPh>
    <rPh sb="5" eb="7">
      <t>キニュウ</t>
    </rPh>
    <phoneticPr fontId="2"/>
  </si>
  <si>
    <t>0は記入しないでください</t>
  </si>
  <si>
    <t>回数をご記入ください</t>
    <rPh sb="0" eb="2">
      <t>カイスウ</t>
    </rPh>
    <rPh sb="4" eb="6">
      <t>キニュウ</t>
    </rPh>
    <phoneticPr fontId="2"/>
  </si>
  <si>
    <t>回数をご記入ください</t>
    <phoneticPr fontId="2"/>
  </si>
  <si>
    <t>年間使用量をご記入ください</t>
    <phoneticPr fontId="2"/>
  </si>
  <si>
    <t>飼料名と年間使用量を
ご記入ください</t>
    <rPh sb="0" eb="3">
      <t>シリョウメイ</t>
    </rPh>
    <phoneticPr fontId="2"/>
  </si>
  <si>
    <t>子豚</t>
    <rPh sb="0" eb="2">
      <t>コブタ</t>
    </rPh>
    <phoneticPr fontId="3"/>
  </si>
  <si>
    <t>2024年8月1日現在の頭数を記入</t>
    <phoneticPr fontId="5"/>
  </si>
  <si>
    <r>
      <t xml:space="preserve">海外メーカー
</t>
    </r>
    <r>
      <rPr>
        <sz val="8"/>
        <color rgb="FFFF0000"/>
        <rFont val="Meiryo UI"/>
        <family val="3"/>
        <charset val="128"/>
      </rPr>
      <t>※1　※3</t>
    </r>
    <rPh sb="0" eb="2">
      <t>カイガイ</t>
    </rPh>
    <phoneticPr fontId="2"/>
  </si>
  <si>
    <r>
      <t xml:space="preserve">その他
</t>
    </r>
    <r>
      <rPr>
        <sz val="8"/>
        <color rgb="FFFF0000"/>
        <rFont val="Meiryo UI"/>
        <family val="3"/>
        <charset val="128"/>
      </rPr>
      <t>※3</t>
    </r>
    <phoneticPr fontId="2"/>
  </si>
  <si>
    <r>
      <t xml:space="preserve"> ＬＷ.ＷＬ
何れか</t>
    </r>
    <r>
      <rPr>
        <sz val="8"/>
        <color rgb="FFFF0000"/>
        <rFont val="Meiryo UI"/>
        <family val="3"/>
        <charset val="128"/>
      </rPr>
      <t>※2</t>
    </r>
    <phoneticPr fontId="2"/>
  </si>
  <si>
    <t>DB.BD
何れか</t>
  </si>
  <si>
    <r>
      <t xml:space="preserve">その他の
組合わせ
</t>
    </r>
    <r>
      <rPr>
        <sz val="8"/>
        <color rgb="FFFF0000"/>
        <rFont val="Meiryo UI"/>
        <family val="3"/>
        <charset val="128"/>
      </rPr>
      <t>※3</t>
    </r>
    <phoneticPr fontId="2"/>
  </si>
  <si>
    <t xml:space="preserve">※1.海外メーカーとは、TOPIGS、ダンブレッド、ハイポー、ケンボロー、PIQUA等の海外で販売されている種豚のことを指します。
※2.LW・WL何れかの項目には、海外メーカー由来は記載せず国内由来の頭数をご記入ください。
※3.海外メーカー・その他・その他の組み合わせを複数品種飼育している場合は、その合計頭数をご記入ください。
</t>
    <phoneticPr fontId="2"/>
  </si>
  <si>
    <t>2023年度の決算期間の総計を記入</t>
    <phoneticPr fontId="5"/>
  </si>
  <si>
    <t>年間離乳後事故率(事故頭数÷離乳頭数×100）</t>
    <phoneticPr fontId="2"/>
  </si>
  <si>
    <t>参加していない（したくない・できない）
理由があればお聞かせください。</t>
    <rPh sb="0" eb="2">
      <t>サンカ</t>
    </rPh>
    <rPh sb="20" eb="22">
      <t>リユウ</t>
    </rPh>
    <rPh sb="27" eb="28">
      <t>キ</t>
    </rPh>
    <phoneticPr fontId="5"/>
  </si>
  <si>
    <t>理由</t>
    <rPh sb="0" eb="2">
      <t>リユウ</t>
    </rPh>
    <phoneticPr fontId="2"/>
  </si>
  <si>
    <t>交配の方法についてお知らせください。（チェックはひとつ）　また交配回数をお知らせください。</t>
    <rPh sb="0" eb="2">
      <t>コウハイ</t>
    </rPh>
    <rPh sb="3" eb="5">
      <t>ホウホウ</t>
    </rPh>
    <rPh sb="10" eb="11">
      <t>シ</t>
    </rPh>
    <rPh sb="31" eb="35">
      <t>コウハイカイスウ</t>
    </rPh>
    <rPh sb="37" eb="38">
      <t>シ</t>
    </rPh>
    <phoneticPr fontId="2"/>
  </si>
  <si>
    <t>→Q20へ</t>
    <phoneticPr fontId="2"/>
  </si>
  <si>
    <t>【Q22で人工授精をしていると回答の方へ】人工授精における深部注入の実施についてお知らせください。（チェックはひとつ）</t>
    <rPh sb="5" eb="7">
      <t>ジンコウ</t>
    </rPh>
    <rPh sb="7" eb="9">
      <t>ジュセイ</t>
    </rPh>
    <rPh sb="15" eb="17">
      <t>カイトウ</t>
    </rPh>
    <rPh sb="18" eb="19">
      <t>カタ</t>
    </rPh>
    <rPh sb="21" eb="23">
      <t>ジンコウ</t>
    </rPh>
    <rPh sb="23" eb="25">
      <t>ジュセイ</t>
    </rPh>
    <rPh sb="29" eb="31">
      <t>シンブ</t>
    </rPh>
    <rPh sb="31" eb="33">
      <t>チュウニュウ</t>
    </rPh>
    <rPh sb="34" eb="36">
      <t>ジッシ</t>
    </rPh>
    <rPh sb="41" eb="42">
      <t>シ</t>
    </rPh>
    <phoneticPr fontId="2"/>
  </si>
  <si>
    <t>→Q23へ</t>
    <phoneticPr fontId="2"/>
  </si>
  <si>
    <t>【Q22で人工授精をしていると回答の方へ】人工授精における精液の入手方法についてお知らせください。（チェックはひとつ）</t>
    <rPh sb="21" eb="23">
      <t>ジンコウ</t>
    </rPh>
    <rPh sb="23" eb="25">
      <t>ジュセイ</t>
    </rPh>
    <rPh sb="29" eb="31">
      <t>セイエキ</t>
    </rPh>
    <rPh sb="32" eb="34">
      <t>ニュウシュ</t>
    </rPh>
    <rPh sb="34" eb="36">
      <t>ホウホウ</t>
    </rPh>
    <rPh sb="41" eb="42">
      <t>シ</t>
    </rPh>
    <phoneticPr fontId="2"/>
  </si>
  <si>
    <t>→Q25へ</t>
    <phoneticPr fontId="2"/>
  </si>
  <si>
    <t>※１</t>
    <phoneticPr fontId="2"/>
  </si>
  <si>
    <t>※2</t>
    <phoneticPr fontId="2"/>
  </si>
  <si>
    <t>※3</t>
    <phoneticPr fontId="2"/>
  </si>
  <si>
    <t>【記入上の注意】
※1.エコフィードとは、食品残さを原料として、加熱乾燥、発酵、液状化（リキッド）等の加工処理により飼料化したものです。
※2.「エコフィード（食品製造副産物等）」とは、食品工場から排出される食品製造副産物（パン屑、とうふ粕等）、スーパーやコンビニ等から排出される余剰食品（賞味期限切れ弁当等）、農場残さ（規格外野菜等）を飼料として活用しているものを指しています。
※3.「エコフィード（厨芥残さ等）」とは、飲食店等から排出される調理残さ（カット野菜屑等）、家庭や食堂等から出た食べ残し等を飼料として活用しているものを指しています。
注）米ぬか、ふすま、油かす、ビートパルプを使用している場合には「その他」にご記入ください。
注）ＭＡ米を使用している場合には、「その他」にご記入ください。</t>
    <phoneticPr fontId="5"/>
  </si>
  <si>
    <r>
      <rPr>
        <sz val="9"/>
        <color rgb="FFFF0000"/>
        <rFont val="Meiryo UI"/>
        <family val="3"/>
        <charset val="128"/>
      </rPr>
      <t>【全員の方へ】</t>
    </r>
    <r>
      <rPr>
        <sz val="9"/>
        <color theme="1"/>
        <rFont val="Meiryo UI"/>
        <family val="3"/>
        <charset val="128"/>
      </rPr>
      <t>飼料の中に添加して使用することが可能な抗菌剤（抗菌性飼料添加物※）があることを知っていますか。（チェックはひとつ）</t>
    </r>
    <rPh sb="1" eb="3">
      <t>ゼンイン</t>
    </rPh>
    <rPh sb="4" eb="5">
      <t>カタ</t>
    </rPh>
    <rPh sb="7" eb="9">
      <t>シリョウ</t>
    </rPh>
    <rPh sb="10" eb="11">
      <t>ナカ</t>
    </rPh>
    <rPh sb="12" eb="14">
      <t>テンカ</t>
    </rPh>
    <rPh sb="16" eb="18">
      <t>シヨウ</t>
    </rPh>
    <rPh sb="23" eb="25">
      <t>カノウ</t>
    </rPh>
    <rPh sb="26" eb="29">
      <t>コウキンザイ</t>
    </rPh>
    <rPh sb="46" eb="47">
      <t>シ</t>
    </rPh>
    <phoneticPr fontId="2"/>
  </si>
  <si>
    <r>
      <rPr>
        <sz val="10"/>
        <color rgb="FFFF0000"/>
        <rFont val="Meiryo UI"/>
        <family val="3"/>
        <charset val="128"/>
      </rPr>
      <t>【飼料用米を利用している方へ】</t>
    </r>
    <r>
      <rPr>
        <sz val="10"/>
        <color theme="1"/>
        <rFont val="Meiryo UI"/>
        <family val="3"/>
        <charset val="128"/>
      </rPr>
      <t>飼料用米の今後の利用意向についてお知らせください。（チェックはひとつ）</t>
    </r>
    <rPh sb="1" eb="4">
      <t>シリョウヨウ</t>
    </rPh>
    <rPh sb="4" eb="5">
      <t>マイ</t>
    </rPh>
    <rPh sb="6" eb="8">
      <t>リヨウ</t>
    </rPh>
    <rPh sb="12" eb="13">
      <t>カタ</t>
    </rPh>
    <rPh sb="15" eb="17">
      <t>シリョウ</t>
    </rPh>
    <rPh sb="17" eb="18">
      <t>ヨウ</t>
    </rPh>
    <rPh sb="18" eb="19">
      <t>コメ</t>
    </rPh>
    <rPh sb="20" eb="22">
      <t>コンゴ</t>
    </rPh>
    <rPh sb="23" eb="25">
      <t>リヨウ</t>
    </rPh>
    <rPh sb="25" eb="27">
      <t>イコウ</t>
    </rPh>
    <rPh sb="32" eb="33">
      <t>シ</t>
    </rPh>
    <phoneticPr fontId="2"/>
  </si>
  <si>
    <r>
      <rPr>
        <sz val="10"/>
        <color rgb="FFFF0000"/>
        <rFont val="Meiryo UI"/>
        <family val="3"/>
        <charset val="128"/>
      </rPr>
      <t>【飼料用米を利用している方へ】</t>
    </r>
    <r>
      <rPr>
        <sz val="10"/>
        <color theme="1"/>
        <rFont val="Meiryo UI"/>
        <family val="3"/>
        <charset val="128"/>
      </rPr>
      <t>飼料用米の買取価格についてお知らせください。</t>
    </r>
    <rPh sb="15" eb="17">
      <t>シリョウ</t>
    </rPh>
    <rPh sb="17" eb="18">
      <t>ヨウ</t>
    </rPh>
    <rPh sb="18" eb="19">
      <t>コメ</t>
    </rPh>
    <rPh sb="20" eb="22">
      <t>カイトリ</t>
    </rPh>
    <rPh sb="22" eb="24">
      <t>カカク</t>
    </rPh>
    <rPh sb="29" eb="30">
      <t>シ</t>
    </rPh>
    <phoneticPr fontId="2"/>
  </si>
  <si>
    <t>→Q31へ</t>
    <phoneticPr fontId="2"/>
  </si>
  <si>
    <r>
      <rPr>
        <sz val="10"/>
        <color rgb="FFFF0000"/>
        <rFont val="Meiryo UI"/>
        <family val="3"/>
        <charset val="128"/>
      </rPr>
      <t>【Q30で1.「使用している」と回答した方へ】</t>
    </r>
    <r>
      <rPr>
        <sz val="10"/>
        <color theme="1"/>
        <rFont val="Meiryo UI"/>
        <family val="3"/>
        <charset val="128"/>
      </rPr>
      <t>抗菌性飼料添加物を使用している時期について。（チェックはいくつでも）</t>
    </r>
    <rPh sb="8" eb="10">
      <t>シヨウ</t>
    </rPh>
    <rPh sb="16" eb="18">
      <t>カイトウ</t>
    </rPh>
    <rPh sb="20" eb="21">
      <t>カタ</t>
    </rPh>
    <rPh sb="23" eb="25">
      <t>コウキン</t>
    </rPh>
    <rPh sb="25" eb="26">
      <t>セイ</t>
    </rPh>
    <rPh sb="26" eb="28">
      <t>シリョウ</t>
    </rPh>
    <rPh sb="28" eb="31">
      <t>テンカブツ</t>
    </rPh>
    <rPh sb="32" eb="34">
      <t>シヨウ</t>
    </rPh>
    <rPh sb="38" eb="40">
      <t>ジキ</t>
    </rPh>
    <phoneticPr fontId="2"/>
  </si>
  <si>
    <t>※1.ほ乳期：体重がおおむね30kg以内の豚
※2.子豚期：体重がおおむね30kgを超え70kg以内の豚。
種豚育成中のもの（おおむね体重が60～120kg以内のもの）は含まない。</t>
    <phoneticPr fontId="2"/>
  </si>
  <si>
    <r>
      <rPr>
        <sz val="10"/>
        <color rgb="FFFF0000"/>
        <rFont val="Meiryo UI"/>
        <family val="3"/>
        <charset val="128"/>
      </rPr>
      <t>【Q30で1.「使用している」と回答した方へ】</t>
    </r>
    <r>
      <rPr>
        <sz val="10"/>
        <color theme="1"/>
        <rFont val="Meiryo UI"/>
        <family val="3"/>
        <charset val="128"/>
      </rPr>
      <t>抗菌性飼料添加物の使用をやめるとした場合の懸念点について。（チェックはいくつでも）</t>
    </r>
    <rPh sb="46" eb="47">
      <t>テン</t>
    </rPh>
    <phoneticPr fontId="2"/>
  </si>
  <si>
    <r>
      <t>【Q30で「1.使用している」と回答した方へ】</t>
    </r>
    <r>
      <rPr>
        <sz val="10"/>
        <rFont val="Meiryo UI"/>
        <family val="3"/>
        <charset val="128"/>
      </rPr>
      <t>抗菌性飼料添加物に期待している効果についてお知らせください。（チェックはいくつでも）</t>
    </r>
    <phoneticPr fontId="2"/>
  </si>
  <si>
    <r>
      <rPr>
        <sz val="9"/>
        <color rgb="FFFF0000"/>
        <rFont val="Meiryo UI"/>
        <family val="3"/>
        <charset val="128"/>
      </rPr>
      <t>【Q30で「2.かつて使用していたが、現在は使用していない」と回答した方へ</t>
    </r>
    <r>
      <rPr>
        <sz val="9"/>
        <color theme="1"/>
        <rFont val="Meiryo UI"/>
        <family val="3"/>
        <charset val="128"/>
      </rPr>
      <t>】使用をやめたきっかけについて教えてください。（チェックはいくつでも）</t>
    </r>
    <phoneticPr fontId="2"/>
  </si>
  <si>
    <r>
      <rPr>
        <sz val="10"/>
        <color rgb="FFFF0000"/>
        <rFont val="Meiryo UI"/>
        <family val="3"/>
        <charset val="128"/>
      </rPr>
      <t>【Q30で「2.かつて使用していたが、現在は使用していない」と回答した方へ】</t>
    </r>
    <r>
      <rPr>
        <sz val="10"/>
        <color theme="1"/>
        <rFont val="Meiryo UI"/>
        <family val="3"/>
        <charset val="128"/>
      </rPr>
      <t xml:space="preserve">
使用をやめて困っている（困っていた）ことはありますか。（チェックはいくつでも）</t>
    </r>
    <phoneticPr fontId="2"/>
  </si>
  <si>
    <t>2024年度　養豚農業実態調査</t>
    <rPh sb="4" eb="6">
      <t>ネンド</t>
    </rPh>
    <rPh sb="7" eb="9">
      <t>ヨウトン</t>
    </rPh>
    <rPh sb="9" eb="11">
      <t>ノウギョウ</t>
    </rPh>
    <rPh sb="11" eb="13">
      <t>ジッタイ</t>
    </rPh>
    <rPh sb="13" eb="15">
      <t>チョウサ</t>
    </rPh>
    <phoneticPr fontId="5"/>
  </si>
  <si>
    <t>※代替物については、可能であれば、「動物用医薬品」「飼料添加物」「飼料」のいずれを用いているか、記載してください。
記載例１：ビオスリー（動物用医薬品）、記載例２：乳酸菌（飼料添加物）、記載例３：枯草菌発酵飼料（飼料）</t>
    <phoneticPr fontId="2"/>
  </si>
  <si>
    <r>
      <t>（具体的に：</t>
    </r>
    <r>
      <rPr>
        <sz val="8"/>
        <color rgb="FFFF0000"/>
        <rFont val="Meiryo UI"/>
        <family val="3"/>
        <charset val="128"/>
      </rPr>
      <t>※</t>
    </r>
    <phoneticPr fontId="2"/>
  </si>
  <si>
    <t>→Q47へ</t>
    <phoneticPr fontId="2"/>
  </si>
  <si>
    <r>
      <rPr>
        <sz val="9"/>
        <color rgb="FFFF0000"/>
        <rFont val="Meiryo UI"/>
        <family val="3"/>
        <charset val="128"/>
      </rPr>
      <t>【Q47で「1. 持っている」と回答した方へ】</t>
    </r>
    <r>
      <rPr>
        <sz val="9"/>
        <color theme="1"/>
        <rFont val="Meiryo UI"/>
        <family val="3"/>
        <charset val="128"/>
      </rPr>
      <t>日排水量をお知らせください。（チェックはひとつ）</t>
    </r>
    <rPh sb="9" eb="10">
      <t>モ</t>
    </rPh>
    <rPh sb="16" eb="18">
      <t>カイトウ</t>
    </rPh>
    <rPh sb="20" eb="21">
      <t>ホウ</t>
    </rPh>
    <phoneticPr fontId="2"/>
  </si>
  <si>
    <r>
      <rPr>
        <sz val="10"/>
        <color rgb="FFFF0000"/>
        <rFont val="Meiryo UI"/>
        <family val="3"/>
        <charset val="128"/>
      </rPr>
      <t>【Q49で「1.連続式活性汚泥法」と回答の方へ】</t>
    </r>
    <r>
      <rPr>
        <sz val="10"/>
        <color theme="1"/>
        <rFont val="Meiryo UI"/>
        <family val="3"/>
        <charset val="128"/>
      </rPr>
      <t>各工程や装置の有無についてお知らせください。（各チェックはひとつ）</t>
    </r>
    <rPh sb="18" eb="20">
      <t>カイトウ</t>
    </rPh>
    <rPh sb="21" eb="22">
      <t>カタ</t>
    </rPh>
    <rPh sb="47" eb="48">
      <t>カク</t>
    </rPh>
    <phoneticPr fontId="2"/>
  </si>
  <si>
    <r>
      <rPr>
        <sz val="10"/>
        <color rgb="FFFF0000"/>
        <rFont val="Meiryo UI"/>
        <family val="3"/>
        <charset val="128"/>
      </rPr>
      <t>【Q49で「2.回分式活性汚泥法」と回答の方へ】</t>
    </r>
    <r>
      <rPr>
        <sz val="10"/>
        <color theme="1"/>
        <rFont val="Meiryo UI"/>
        <family val="3"/>
        <charset val="128"/>
      </rPr>
      <t>各工程の有無についてお知らせください。（チェックはひとつ）</t>
    </r>
    <rPh sb="18" eb="20">
      <t>カイトウ</t>
    </rPh>
    <rPh sb="21" eb="22">
      <t>カタ</t>
    </rPh>
    <phoneticPr fontId="2"/>
  </si>
  <si>
    <r>
      <rPr>
        <sz val="10"/>
        <color rgb="FFFF0000"/>
        <rFont val="Meiryo UI"/>
        <family val="3"/>
        <charset val="128"/>
      </rPr>
      <t>【Q49で「1～3」と回答の方へ】</t>
    </r>
    <r>
      <rPr>
        <sz val="10"/>
        <rFont val="Meiryo UI"/>
        <family val="3"/>
        <charset val="128"/>
      </rPr>
      <t>お判りでしたら処理様式名をお知らせください。</t>
    </r>
    <rPh sb="11" eb="13">
      <t>カイトウ</t>
    </rPh>
    <rPh sb="14" eb="15">
      <t>カタ</t>
    </rPh>
    <rPh sb="18" eb="19">
      <t>ワカ</t>
    </rPh>
    <rPh sb="31" eb="32">
      <t>シ</t>
    </rPh>
    <phoneticPr fontId="2"/>
  </si>
  <si>
    <r>
      <t>【Q47で「1. 持っている」と回答した方へ】</t>
    </r>
    <r>
      <rPr>
        <sz val="9"/>
        <rFont val="Meiryo UI"/>
        <family val="3"/>
        <charset val="128"/>
      </rPr>
      <t>汚水浄化処理施設をこの一年で改修・新設しましたか。（チェックはひとつ）</t>
    </r>
    <phoneticPr fontId="2"/>
  </si>
  <si>
    <r>
      <t>【Q53で「1. 改修・新設した」と回答した方へ】</t>
    </r>
    <r>
      <rPr>
        <sz val="9"/>
        <rFont val="Meiryo UI"/>
        <family val="3"/>
        <charset val="128"/>
      </rPr>
      <t>公害防止税制は活用されましたか。（チェックはひとつ）</t>
    </r>
    <phoneticPr fontId="2"/>
  </si>
  <si>
    <r>
      <rPr>
        <sz val="9"/>
        <color rgb="FFFF0000"/>
        <rFont val="Meiryo UI"/>
        <family val="3"/>
        <charset val="128"/>
      </rPr>
      <t>【Q47で「1. 持っている」と回答した方へ】</t>
    </r>
    <r>
      <rPr>
        <sz val="9"/>
        <rFont val="Meiryo UI"/>
        <family val="3"/>
        <charset val="128"/>
      </rPr>
      <t>施設や機械の更新を計画していますか。（チェックはひとつ）</t>
    </r>
    <rPh sb="9" eb="10">
      <t>モ</t>
    </rPh>
    <rPh sb="16" eb="18">
      <t>カイトウ</t>
    </rPh>
    <rPh sb="20" eb="21">
      <t>ホウ</t>
    </rPh>
    <phoneticPr fontId="2"/>
  </si>
  <si>
    <r>
      <rPr>
        <sz val="9"/>
        <color rgb="FFFF0000"/>
        <rFont val="Meiryo UI"/>
        <family val="3"/>
        <charset val="128"/>
      </rPr>
      <t>【Q47で「1. 持っている」と回答した方へ】</t>
    </r>
    <r>
      <rPr>
        <sz val="9"/>
        <rFont val="Meiryo UI"/>
        <family val="3"/>
        <charset val="128"/>
      </rPr>
      <t>水質汚濁防止法の特定施設の届出をしていますか。（チェックはひとつ）</t>
    </r>
    <rPh sb="9" eb="10">
      <t>モ</t>
    </rPh>
    <rPh sb="16" eb="18">
      <t>カイトウ</t>
    </rPh>
    <rPh sb="20" eb="21">
      <t>ホウ</t>
    </rPh>
    <rPh sb="23" eb="30">
      <t>スイシツオダクボウシホウ</t>
    </rPh>
    <rPh sb="31" eb="35">
      <t>トクテイシセツ</t>
    </rPh>
    <rPh sb="36" eb="37">
      <t>トド</t>
    </rPh>
    <rPh sb="37" eb="38">
      <t>デ</t>
    </rPh>
    <phoneticPr fontId="2"/>
  </si>
  <si>
    <r>
      <rPr>
        <sz val="10"/>
        <color rgb="FFFF0000"/>
        <rFont val="Meiryo UI"/>
        <family val="3"/>
        <charset val="128"/>
      </rPr>
      <t>【Q47で「1. 持っている」と回答した方へ】</t>
    </r>
    <r>
      <rPr>
        <sz val="10"/>
        <color theme="1"/>
        <rFont val="Meiryo UI"/>
        <family val="3"/>
        <charset val="128"/>
      </rPr>
      <t>年1回以上、水質検査をしていますか？（チェックはひとつ）</t>
    </r>
    <rPh sb="23" eb="24">
      <t>ネン</t>
    </rPh>
    <rPh sb="25" eb="26">
      <t>カイ</t>
    </rPh>
    <rPh sb="26" eb="28">
      <t>イジョウ</t>
    </rPh>
    <rPh sb="29" eb="31">
      <t>スイシツ</t>
    </rPh>
    <rPh sb="31" eb="33">
      <t>ケンサ</t>
    </rPh>
    <phoneticPr fontId="2"/>
  </si>
  <si>
    <t>→Q58へ</t>
    <phoneticPr fontId="2"/>
  </si>
  <si>
    <r>
      <rPr>
        <sz val="9"/>
        <color rgb="FFFF0000"/>
        <rFont val="Meiryo UI"/>
        <family val="3"/>
        <charset val="128"/>
      </rPr>
      <t>【Q57で「1.年1回以上、水質検査をしている」と回答した方へ】</t>
    </r>
    <r>
      <rPr>
        <sz val="9"/>
        <color theme="1"/>
        <rFont val="Meiryo UI"/>
        <family val="3"/>
        <charset val="128"/>
      </rPr>
      <t xml:space="preserve">
水質検査値（1年間に複数回測定している場合は、そのうちの最大値及びその測定月を記入）をお知らせください。（チェックはいくつでも）</t>
    </r>
    <rPh sb="25" eb="27">
      <t>カイトウ</t>
    </rPh>
    <rPh sb="29" eb="30">
      <t>カタ</t>
    </rPh>
    <phoneticPr fontId="2"/>
  </si>
  <si>
    <t>対応困難な理由をお知らせください。（チェックはいくつでも）</t>
    <rPh sb="0" eb="2">
      <t>タイオウ</t>
    </rPh>
    <rPh sb="2" eb="4">
      <t>コンナン</t>
    </rPh>
    <rPh sb="5" eb="7">
      <t>リユウ</t>
    </rPh>
    <rPh sb="9" eb="10">
      <t>シ</t>
    </rPh>
    <phoneticPr fontId="5"/>
  </si>
  <si>
    <t>2023年7月26日に農林水産省が『豚の飼養管理に関する技術的な指針』を公表したことを知っていますか。（チェックはひとつ）</t>
    <phoneticPr fontId="2"/>
  </si>
  <si>
    <t>AWに配慮した飼養管理を行うにあたり、課題となっていることをお知らせください。（チェックはいくつでも）</t>
    <phoneticPr fontId="2"/>
  </si>
  <si>
    <t>農場HACCP・JGAPの導入・取得状況についてお知らせください。（チェックはひとつ）</t>
    <phoneticPr fontId="2"/>
  </si>
  <si>
    <t>→Q66へ</t>
    <phoneticPr fontId="2"/>
  </si>
  <si>
    <t>→Q67へ</t>
    <phoneticPr fontId="2"/>
  </si>
  <si>
    <r>
      <rPr>
        <sz val="10"/>
        <color rgb="FFFF0000"/>
        <rFont val="Meiryo UI"/>
        <family val="3"/>
        <charset val="128"/>
      </rPr>
      <t>【Q65で導入・取得済みとお答えの方へ】</t>
    </r>
    <r>
      <rPr>
        <sz val="10"/>
        <color theme="1"/>
        <rFont val="Meiryo UI"/>
        <family val="3"/>
        <charset val="128"/>
      </rPr>
      <t>導入したメリットをお知らせください。</t>
    </r>
    <rPh sb="5" eb="7">
      <t>ドウニュウ</t>
    </rPh>
    <rPh sb="8" eb="10">
      <t>シュトク</t>
    </rPh>
    <rPh sb="10" eb="11">
      <t>ズ</t>
    </rPh>
    <rPh sb="14" eb="15">
      <t>コタ</t>
    </rPh>
    <rPh sb="17" eb="18">
      <t>カタ</t>
    </rPh>
    <rPh sb="20" eb="22">
      <t>ドウニュウ</t>
    </rPh>
    <rPh sb="30" eb="31">
      <t>シ</t>
    </rPh>
    <phoneticPr fontId="2"/>
  </si>
  <si>
    <t>→Q70へ</t>
    <phoneticPr fontId="2"/>
  </si>
  <si>
    <r>
      <rPr>
        <sz val="9"/>
        <color rgb="FFFF0000"/>
        <rFont val="Meiryo UI"/>
        <family val="3"/>
        <charset val="128"/>
      </rPr>
      <t>【非接種の方へ】</t>
    </r>
    <r>
      <rPr>
        <sz val="9"/>
        <color theme="1"/>
        <rFont val="Meiryo UI"/>
        <family val="3"/>
        <charset val="128"/>
      </rPr>
      <t>豚熱ワクチンの接種について（チェックはひとつ）</t>
    </r>
    <rPh sb="1" eb="2">
      <t>ヒ</t>
    </rPh>
    <rPh sb="2" eb="4">
      <t>セッシュ</t>
    </rPh>
    <rPh sb="5" eb="6">
      <t>カタ</t>
    </rPh>
    <rPh sb="8" eb="9">
      <t>ブタ</t>
    </rPh>
    <rPh sb="9" eb="10">
      <t>ネツ</t>
    </rPh>
    <rPh sb="15" eb="17">
      <t>セッシュ</t>
    </rPh>
    <phoneticPr fontId="2"/>
  </si>
  <si>
    <r>
      <rPr>
        <sz val="9"/>
        <color rgb="FFFF0000"/>
        <rFont val="Meiryo UI"/>
        <family val="3"/>
        <charset val="128"/>
      </rPr>
      <t>【接種の方へ】</t>
    </r>
    <r>
      <rPr>
        <sz val="9"/>
        <color theme="1"/>
        <rFont val="Meiryo UI"/>
        <family val="3"/>
        <charset val="128"/>
      </rPr>
      <t>豚熱ワクチンの接種価格について
（チェックはひとつ）</t>
    </r>
    <rPh sb="1" eb="3">
      <t>セッシュ</t>
    </rPh>
    <rPh sb="4" eb="5">
      <t>カタ</t>
    </rPh>
    <rPh sb="7" eb="8">
      <t>ブタ</t>
    </rPh>
    <rPh sb="8" eb="9">
      <t>ネツ</t>
    </rPh>
    <rPh sb="14" eb="16">
      <t>セッシュ</t>
    </rPh>
    <rPh sb="16" eb="18">
      <t>カカク</t>
    </rPh>
    <phoneticPr fontId="2"/>
  </si>
  <si>
    <t>Q8S1N. 郵便番号</t>
  </si>
  <si>
    <t>Q13. 記入者と経営者との関係</t>
  </si>
  <si>
    <t>Q14. 経営者との関係（家族）</t>
  </si>
  <si>
    <t>Q14_5FA. 経営者との関係【その他】</t>
  </si>
  <si>
    <t>Q15S1FA. 役職</t>
  </si>
  <si>
    <t>Q16S1FA. 関連団体</t>
  </si>
  <si>
    <t>Q17S1FA. 記入者名</t>
  </si>
  <si>
    <t>Q35S1N(Q7). 全所有農場数【一貫経営・一貫生産農場】</t>
  </si>
  <si>
    <t>Q35S2N(Q7). 全所有農場数【一貫経営・マルチサイト経営・繁殖】純粋種豚</t>
  </si>
  <si>
    <t>Q35S3N(Q7). 全所有農場数【一貫経営・マルチサイト経営・繁殖】純粋種豚+子取り用雌豚（PS）</t>
  </si>
  <si>
    <t>Q35S4N(Q7). 全所有農場数【一貫経営・マルチサイト経営・繁殖】子取り用雌豚（PS）</t>
  </si>
  <si>
    <t>Q35S5N(Q7). 全所有農場数【一貫経営・マルチサイト経営・肥育】子豚</t>
  </si>
  <si>
    <t>Q35S6N(Q7). 全所有農場数【一貫経営・マルチサイト経営・肥育】肥育豚（ウィーントゥフィニッシュ含む）</t>
  </si>
  <si>
    <t>Q35S7N(Q7). 全所有農場数【肥育】</t>
  </si>
  <si>
    <t>Q36S5N(Q7). 他都道府県にある所有農場数【一貫経営・マルチサイト経営・肥育】子豚</t>
  </si>
  <si>
    <t>Q45S21(Q10). 【純粋種♀】＜ランドレース ( Ｌ )＞飼養頭数</t>
  </si>
  <si>
    <t>Q45S2N(Q10). 【純粋種♀】＜大ヨークシャー ( Ｗ )＞飼養頭数</t>
  </si>
  <si>
    <t>Q45S3N(Q10). 【純粋種♀】＜中ヨークシャー ( Ｙ )＞飼養頭数</t>
  </si>
  <si>
    <t>Q45S4N(Q10). 【純粋種♀】＜バークシャー ( Ｂ )＞飼養頭数</t>
  </si>
  <si>
    <t>Q45S5N(Q10). 【純粋種♀】＜デュロック ( Ｄ )＞飼養頭数</t>
  </si>
  <si>
    <t>Q45S6N.1(Q10). 【純粋種♀】＜海外メーカー＞飼養頭数</t>
  </si>
  <si>
    <t>Q45S7N.1(Q10). 【純粋種♀】＜その他＞飼養頭数</t>
  </si>
  <si>
    <t>Q47S1N(Q10). 【純粋種♂】＜ランドレース ( Ｌ )＞飼養頭数</t>
  </si>
  <si>
    <t>Q47S2N(Q10). 【純粋種♂】＜大ヨークシャー ( Ｗ )＞飼養頭数</t>
  </si>
  <si>
    <t>Q47S3N(Q10). 【純粋種♂】＜中ヨークシャー ( Ｙ )＞飼養頭数</t>
  </si>
  <si>
    <t>Q47S4N(Q10). 【純粋種♂】＜バークシャー ( Ｂ )＞飼養頭数</t>
  </si>
  <si>
    <t>Q47S5N(Q10). 【純粋種♂】＜デュロック ( Ｄ )＞飼養頭数</t>
  </si>
  <si>
    <t>Q47S6N.1(Q10). 【純粋種♂】＜海外メーカー＞飼養頭数</t>
  </si>
  <si>
    <t>Q47S7N.1(Q10). 【純粋種♂】＜その他＞飼養頭数</t>
  </si>
  <si>
    <t>Q49S1N(Q10). 【交雑種♀】＜LW.WL 何れか＞飼養頭数</t>
  </si>
  <si>
    <t>Q49S2N(Q10). 【交雑種♀】＜DB.BD 何れか＞飼養頭数</t>
  </si>
  <si>
    <t>Q49S3N(Q10). 【交雑種♀】＜海外メーカー＞飼養頭数</t>
  </si>
  <si>
    <t>Q49S4N(Q10). 【交雑種♀】＜その他の組合わせ＞飼養頭数</t>
  </si>
  <si>
    <t>Q51S1N(Q10). 【交雑種♂】＜LW.WL 何れか＞飼養頭数</t>
  </si>
  <si>
    <t>Q51S2N(Q10). 【交雑種♂】＜DB.BD 何れか＞飼養頭数</t>
  </si>
  <si>
    <t>Q51S3N(Q10). 【交雑種♂】＜海外メーカー＞飼養頭数</t>
  </si>
  <si>
    <t>Q51S4N(Q10). 【交雑種♂】＜その他の組合わせ＞飼養頭数</t>
  </si>
  <si>
    <t>Q55S1N(Q11). 純粋種豚導入頭数</t>
  </si>
  <si>
    <t>Q55S2N(Q11). 子取り用雌豚（PS）導入頭数</t>
  </si>
  <si>
    <t>Q55S3N(Q11). 肥育豚導入頭数</t>
  </si>
  <si>
    <t>Q55S4N(Q11). 年間肉豚出荷頭数</t>
  </si>
  <si>
    <t>Q55S5N(Q11). 種豚候補豚（純粋種・Ｆ１等）の販売頭数</t>
  </si>
  <si>
    <t>Q55S6N(Q11). 年間肉用子豚出荷頭数(販売）</t>
  </si>
  <si>
    <t>Q55S7N(Q11). 繁殖豚（雄、雌）年間廃用頭数</t>
  </si>
  <si>
    <t>Q56S1N(Q12). 年間種付け頭数</t>
  </si>
  <si>
    <t>Q56S2N(Q12). 年間総分娩頭数</t>
  </si>
  <si>
    <t>Q56S3N(Q12). 回転数</t>
  </si>
  <si>
    <t>Q56S4N(Q12). 1腹当たり平均産子数（分娩頭数）</t>
  </si>
  <si>
    <t>Q56S5N(Q12). 1腹当たり平均哺乳開始頭数</t>
  </si>
  <si>
    <t>Q56S6N(Q12). 1腹当たり平均離乳頭数</t>
  </si>
  <si>
    <t>Q57S1N(Q13). 肉豚出荷日齢平均</t>
  </si>
  <si>
    <t>Q57S2N(Q13). 年間肉豚総出荷生体重</t>
  </si>
  <si>
    <t>Q57S3N(Q13). 年間総枝肉重量</t>
  </si>
  <si>
    <t>Q57S7N(Q13). 年間離乳後事故率</t>
  </si>
  <si>
    <t>Q59S1N(Q14). 該当頭数【日格協が実施する枝肉取引規格に基づく評価】</t>
  </si>
  <si>
    <t>Q59S2N(Q14). 該当頭数【独自の評価基準】</t>
  </si>
  <si>
    <t>Q61S1N(Q16). 年間上物率</t>
  </si>
  <si>
    <t>Q61S2N(Q16). 枝肉歩留まり率</t>
  </si>
  <si>
    <t>Q62(Q17). 相対取引の実施状況</t>
  </si>
  <si>
    <t xml:space="preserve">Q63S1N(Q17). 最低重量 </t>
  </si>
  <si>
    <t>Q63S2N(Q17). 最高重量</t>
  </si>
  <si>
    <t>Q64(Q18).ベンチマーク参加の有無</t>
  </si>
  <si>
    <t>Q65S1FA(Q18).参加しているベンチマーク名称</t>
  </si>
  <si>
    <t>Q66S1FA(Q18).参加していない理由</t>
  </si>
  <si>
    <t>Q67(Q19). 共済加入の有無</t>
  </si>
  <si>
    <t>Q68(Q20). 加入していない理由</t>
  </si>
  <si>
    <t>Q68_4FA(Q20). 加入していない理由【その他】</t>
  </si>
  <si>
    <t>Q69(Q21). 望ましい共済</t>
  </si>
  <si>
    <t>Q69_5FA(Q21). 望ましい共済【その他】</t>
  </si>
  <si>
    <t>Q70(Q22). 交配の方法</t>
  </si>
  <si>
    <t>Q71(Q22). 自然交配の回数</t>
  </si>
  <si>
    <t>Q72(Q22). 人工授精の回数</t>
  </si>
  <si>
    <t>Q73(Q23). 自然交配+人工授精【自然交配の回数】</t>
  </si>
  <si>
    <t>Q73(Q22).  自然交配+人工授精【人工授精の回数】</t>
  </si>
  <si>
    <t>Q74S1FA(Q22). 自然交配+人工授精の回数【その他】</t>
  </si>
  <si>
    <t>Q75(Q23). 人工授精における深部注入の実施</t>
  </si>
  <si>
    <t>Q76(Q24). 人工授精における精液の入手方法</t>
  </si>
  <si>
    <t>Q77(Q25). 飼料の給与形態</t>
  </si>
  <si>
    <t>Q78(Q26). 現在使用している飼料</t>
  </si>
  <si>
    <t>Q79S1N(Q26). 年間使用量【配合飼料】</t>
  </si>
  <si>
    <t>Q792N(Q26). 年間使用量【エコフィード利用配合飼料】</t>
  </si>
  <si>
    <t>Q79S3N(Q26). 年間使用量【飼料用米利用配合飼料】</t>
  </si>
  <si>
    <t>Q80S1N(Q26). 配合割合【エコフィード】</t>
  </si>
  <si>
    <t>Q80S2N(Q26). 配合割合【飼料用米】</t>
  </si>
  <si>
    <t>Q81S1N(Q26). 年間使用量【飼料用米】</t>
  </si>
  <si>
    <t>Q81S2N(Q26). 年間使用量【輸入丸粒トウモロコシ】</t>
  </si>
  <si>
    <t>Q81S3N(Q26). 年間使用量【国産子実用トウモロコシ】</t>
  </si>
  <si>
    <t>Q81S4N(Q26). 年間使用量【エコフィード（食品製造副産物等）】</t>
  </si>
  <si>
    <t>Q81S5N(Q26). 年間使用量【エコフィード（厨芥残さ等）】</t>
  </si>
  <si>
    <t>Q81S6N(Q26). 年間使用量【その他の単味飼料】</t>
  </si>
  <si>
    <t>Q82S1FA(Q26). 単味飼料名【①その他】</t>
  </si>
  <si>
    <t>Q82S2N(Q26). 年間使用量【①その他の単味飼料】</t>
  </si>
  <si>
    <t>Q82S3FA(Q26). 単味飼料名【②その他】</t>
  </si>
  <si>
    <t>Q82S4N(Q26). 年間使用量【②その他の単味飼料】</t>
  </si>
  <si>
    <t>Q82S5FA(Q26). 単味飼料名【③その他】</t>
  </si>
  <si>
    <t>Q82S6N(Q26). 年間使用量【③その他の単味飼料】</t>
  </si>
  <si>
    <t>Q82S7FA(Q26). 単味飼料名【④その他】</t>
  </si>
  <si>
    <t>Q82S8N(Q26). 年間使用量【④その他の単味飼料】</t>
  </si>
  <si>
    <t>Q83(Q27). 飼料用米の今後の利用意向</t>
  </si>
  <si>
    <t>Q84S1N(Q27). 飼料用米の今後の希望数量</t>
  </si>
  <si>
    <t>Q85S1FA(Q27). 飼料用米の利用を減らすか中止したい理由</t>
  </si>
  <si>
    <t>Q86S1N(Q28). 飼料用米の買取価格【買取年（西暦）】</t>
  </si>
  <si>
    <t>Q86S2N(Q28). 飼料用米の買取価格【買取月】</t>
  </si>
  <si>
    <t>Q86S3N(Q28). 飼料用米の買取価格【買取価格】</t>
  </si>
  <si>
    <t>Q87(Q29).抗菌剤（抗菌性飼料添加物）の認知</t>
  </si>
  <si>
    <t>Q88(Q30).抗菌性飼料添加物の含まれた飼料の使用</t>
  </si>
  <si>
    <t>Q89(Q31). 抗菌性飼料添加物使用時期</t>
  </si>
  <si>
    <t>Q90_3FA(Q32). 抗菌性飼料添加物に期待している効果【その他】</t>
  </si>
  <si>
    <t>Q91_4FA(Q33). 抗菌性飼料添加物中止の懸念【その他】</t>
  </si>
  <si>
    <t>Q92_2FA(Q34). 中止したきっかけ【抗菌剤に頼らない飼養管理】</t>
  </si>
  <si>
    <t>Q92_3FA(Q34). 中止したきっかけ【その他】</t>
  </si>
  <si>
    <t>Q93_2FA(Q35). 困っていること【下痢症、腸管感染症が増えた】</t>
  </si>
  <si>
    <t>Q93_3FA(Q35). 困っていること【下痢症以外の疾病が増えた】</t>
  </si>
  <si>
    <t>Q93_4FA(Q35). 困っていること【その他】</t>
  </si>
  <si>
    <t>Q94(Q36).抗菌性飼料添加物の代替物として飼料に配合しているもの</t>
  </si>
  <si>
    <t>Q94_1FA(Q36).配合しているもの【代替物】</t>
  </si>
  <si>
    <t>Q95(Q37).哺育中母豚の不断給餌</t>
  </si>
  <si>
    <t>Q96(Q38). 母豚の増減</t>
  </si>
  <si>
    <t>Q97S1N(Q38). 増やした頭数</t>
  </si>
  <si>
    <t>Q97S2N(Q38). 減らした頭数</t>
  </si>
  <si>
    <t>Q98_8FA(Q39). 母豚増頭の理由【その他】</t>
  </si>
  <si>
    <t>Q99(Q40). 母豚減頭の理由</t>
  </si>
  <si>
    <t>Q99_9FA(Q40).母豚減頭の理由【その他】</t>
  </si>
  <si>
    <t>Q100(Q41). 肥育豚の増減</t>
  </si>
  <si>
    <t>Q101S1N(Q41). 増やした頭数</t>
  </si>
  <si>
    <t>Q101S2N(Q41). 減らした頭数</t>
  </si>
  <si>
    <t>Q102(Q42). 肥育豚増頭の理由</t>
  </si>
  <si>
    <t>Q102_8FA(Q42). 肥育豚増頭の理由【その他】</t>
  </si>
  <si>
    <t>Q103(Q43). 肥育豚減頭の理由</t>
  </si>
  <si>
    <t>Q103_9FA(Q43).肥育豚減頭の理由【その他】</t>
  </si>
  <si>
    <t>Q104(Q44). 今後の経営動向</t>
  </si>
  <si>
    <t>Q105(Q45). 規模拡大</t>
  </si>
  <si>
    <t>Q106(Q46). 規模縮小</t>
  </si>
  <si>
    <t>Q107(Q47). 汚水浄化処理施設の有無</t>
  </si>
  <si>
    <t>Q108(Q48). 日排水量</t>
  </si>
  <si>
    <t>Q109S1(Q49).使用している汚水浄化処理様式</t>
  </si>
  <si>
    <t>Q110S1(Q50)-1.窒素除去の工程【連続式活性汚泥法】</t>
  </si>
  <si>
    <t>Q110S2(Q50)-2.膜分離【連続式活性汚泥法】</t>
  </si>
  <si>
    <t>Q110S3(Q50)-3.放流水は消毒して放流【連続式活性汚泥法】</t>
  </si>
  <si>
    <t>Q111S1(Q51).放流水は消毒して放流【回分式活性汚泥法】</t>
  </si>
  <si>
    <t>Q112S1FA(Q52)-1.連続式活性汚泥法</t>
  </si>
  <si>
    <t>Q112S2FA(Q52)-2.回分式活性汚泥法</t>
  </si>
  <si>
    <t>Q112S3FA(Q52)-3.その他の方法</t>
  </si>
  <si>
    <t>Q113(Q53).汚水浄化処理施設の改修・新設</t>
  </si>
  <si>
    <t>Q114(Q54).公害防止税制活用の有無</t>
  </si>
  <si>
    <t>Q115(Q55). 施設や機械の更新計画の有無</t>
  </si>
  <si>
    <t>Q116(Q56). 水質汚濁防止法の特定施設の届出の有無</t>
  </si>
  <si>
    <t>Q117(Q57). 年1回以上の水質検査の有無</t>
  </si>
  <si>
    <t>Q118(Q58). 実施している水質検査</t>
  </si>
  <si>
    <t>Q119S1N(Q58). 硝酸性窒素等【測定年（西暦）】</t>
  </si>
  <si>
    <t>Q119S2N(Q58). 硝酸性窒素等【測定月】</t>
  </si>
  <si>
    <t>Q119S3N(Q58). 硝酸性窒素等【測定値】</t>
  </si>
  <si>
    <t>Q120S1N(Q58). 全窒素【測定年（西暦）】</t>
  </si>
  <si>
    <t>Q120S2N(Q58). 全窒素【測定月】</t>
  </si>
  <si>
    <t>Q120S3N(Q58). 全窒素【測定値】</t>
  </si>
  <si>
    <t>Q121S1N(Q58). 全リン【測定年（西暦）】</t>
  </si>
  <si>
    <t>Q121S2N(Q58). 全リン【測定月】</t>
  </si>
  <si>
    <t>Q121S3N(Q58). 全リン【測定値】</t>
  </si>
  <si>
    <t>Q122(Q59). 硝酸性窒素等の基準値が変更した場合の対応</t>
  </si>
  <si>
    <t>Q123(Q60). 対応困難な理由</t>
  </si>
  <si>
    <t>Q123_7FA(Q60). 対応困難な理由【その他】</t>
  </si>
  <si>
    <t>Q124(Q61). 規模拡大等に伴い汚水処理施設を新設する意向の有無</t>
  </si>
  <si>
    <t>Q125(Q62). アニマルウェルフェアの認知度</t>
  </si>
  <si>
    <t>Q126(Q63). 『豚の飼養管理に関する技術的な指針』の認知度</t>
  </si>
  <si>
    <t>Q127(Q64). AWに配慮した飼養管理の課題</t>
  </si>
  <si>
    <t>Q127_6FA(Q64). AWに配慮した飼養管理の課題【その他】</t>
  </si>
  <si>
    <t>Q128(Q65). 農場HACCP・JGAPの導入・取得状況</t>
  </si>
  <si>
    <t>Q129FA(Q66). 導入したメリット</t>
  </si>
  <si>
    <t>Q130(Q67). 豚熱ワクチンの接種状況</t>
  </si>
  <si>
    <t>Q131S1N(Q67). 【家畜防疫員】現在の接種価格</t>
  </si>
  <si>
    <t>Q131S2N(Q67).  【知事認定獣医師】現在の接種価格</t>
  </si>
  <si>
    <t>Q131S3N(Q67). 【飼養衛生管理者】現在の接種価格</t>
  </si>
  <si>
    <t>Q132(Q68).豚熱ワクチンの接種について</t>
  </si>
  <si>
    <t>Q133(Q69). 豚熱ワクチンの接種価格</t>
  </si>
  <si>
    <t>Q133_4FA(Q69).  豚熱ワクチンの接種価格【その他】</t>
  </si>
  <si>
    <t>Q134S1FA(Q70). ご意見・ご要望</t>
  </si>
  <si>
    <t>Q37(Q8). 【繁殖経営】飼育豚の種類-2</t>
  </si>
  <si>
    <t>Q37(Q8). 【繁殖経営】飼育豚の種類-3</t>
  </si>
  <si>
    <t>家族関係その他をご記入ください</t>
    <rPh sb="0" eb="2">
      <t>カゾク</t>
    </rPh>
    <rPh sb="2" eb="4">
      <t>カンケイ</t>
    </rPh>
    <rPh sb="6" eb="7">
      <t>ホカ</t>
    </rPh>
    <rPh sb="9" eb="11">
      <t>キニュウ</t>
    </rPh>
    <phoneticPr fontId="2"/>
  </si>
  <si>
    <t>廃業年月をお選びください</t>
    <rPh sb="0" eb="2">
      <t>ハイギョウ</t>
    </rPh>
    <rPh sb="2" eb="4">
      <t>ネンゲツ</t>
    </rPh>
    <rPh sb="6" eb="7">
      <t>エラ</t>
    </rPh>
    <phoneticPr fontId="2"/>
  </si>
  <si>
    <t>廃業予定年月をお選びください</t>
    <rPh sb="0" eb="2">
      <t>ハイギョウ</t>
    </rPh>
    <rPh sb="2" eb="4">
      <t>ヨテイ</t>
    </rPh>
    <rPh sb="4" eb="6">
      <t>ネンゲツ</t>
    </rPh>
    <rPh sb="8" eb="9">
      <t>エラ</t>
    </rPh>
    <phoneticPr fontId="2"/>
  </si>
  <si>
    <t>子取り用
雌豚</t>
    <phoneticPr fontId="2"/>
  </si>
  <si>
    <t>種雄豚</t>
    <phoneticPr fontId="2"/>
  </si>
  <si>
    <t>Q50S1N(Q10). ③交雑種♀　飼養頭数合計</t>
    <phoneticPr fontId="2"/>
  </si>
  <si>
    <t>少数点</t>
    <rPh sb="0" eb="3">
      <t>ショウスウテン</t>
    </rPh>
    <phoneticPr fontId="2"/>
  </si>
  <si>
    <t>Q58(Q14). 肉豚の評価方法</t>
    <phoneticPr fontId="2"/>
  </si>
  <si>
    <t>Q58(Q14). 肉豚の評価方法-1</t>
    <phoneticPr fontId="2"/>
  </si>
  <si>
    <t>Q58(Q14). 肉豚の評価方法-2</t>
  </si>
  <si>
    <t>Q58(Q14). 肉豚の評価方法-3</t>
  </si>
  <si>
    <t>Q58(Q14). 肉豚の評価方法-4</t>
  </si>
  <si>
    <t>Q60S1FA(Q15). 評価をしていない理由【具体的な理由】</t>
    <phoneticPr fontId="2"/>
  </si>
  <si>
    <t>Q68(Q20). 加入していない理由-1</t>
    <phoneticPr fontId="2"/>
  </si>
  <si>
    <t>Q68(Q20). 加入していない理由-2</t>
  </si>
  <si>
    <t>Q68(Q20). 加入していない理由-3</t>
  </si>
  <si>
    <t>Q68(Q20). 加入していない理由-4</t>
  </si>
  <si>
    <t>Q69(Q21). 望ましい共済-1</t>
    <phoneticPr fontId="2"/>
  </si>
  <si>
    <t>Q69(Q21). 望ましい共済-2</t>
  </si>
  <si>
    <t>Q69(Q21). 望ましい共済-3</t>
  </si>
  <si>
    <t>Q69(Q21). 望ましい共済-4</t>
  </si>
  <si>
    <t>Q69(Q21). 望ましい共済-5</t>
  </si>
  <si>
    <t>Q78(Q26). 現在使用している飼料-1</t>
    <phoneticPr fontId="2"/>
  </si>
  <si>
    <t>Q78(Q26). 現在使用している飼料-2</t>
  </si>
  <si>
    <t>Q78(Q26). 現在使用している飼料-3</t>
  </si>
  <si>
    <t>Q78(Q26). 現在使用している飼料-4</t>
  </si>
  <si>
    <t>Q78(Q26). 現在使用している飼料-5</t>
  </si>
  <si>
    <t>Q78(Q26). 現在使用している飼料-6</t>
  </si>
  <si>
    <t>Q78(Q26). 現在使用している飼料-7</t>
  </si>
  <si>
    <t>Q78(Q26). 現在使用している飼料-8</t>
  </si>
  <si>
    <t>Q78(Q26). 現在使用している飼料-9</t>
  </si>
  <si>
    <t>Q89(Q31). 抗菌性飼料添加物使用時期-1</t>
    <phoneticPr fontId="2"/>
  </si>
  <si>
    <t>Q89(Q31). 抗菌性飼料添加物使用時期-2</t>
  </si>
  <si>
    <t>Q90(Q32). 抗菌性飼料添加物に期待している効果</t>
    <phoneticPr fontId="2"/>
  </si>
  <si>
    <t>Q90(Q32). 抗菌性飼料添加物に期待している効果-1</t>
    <phoneticPr fontId="2"/>
  </si>
  <si>
    <t>Q90(Q32). 抗菌性飼料添加物に期待している効果-2</t>
  </si>
  <si>
    <t>Q90(Q32). 抗菌性飼料添加物に期待している効果-3</t>
  </si>
  <si>
    <t>Q91(Q33). 抗菌性飼料添加物中止の懸念点</t>
    <phoneticPr fontId="2"/>
  </si>
  <si>
    <t>Q91(Q33). 抗菌性飼料添加物中止の懸念点-1</t>
    <phoneticPr fontId="2"/>
  </si>
  <si>
    <t>Q91(Q33). 抗菌性飼料添加物中止の懸念点-2</t>
  </si>
  <si>
    <t>Q91(Q33). 抗菌性飼料添加物中止の懸念点-3</t>
  </si>
  <si>
    <t>Q91(Q33). 抗菌性飼料添加物中止の懸念点-4</t>
  </si>
  <si>
    <t>Q92(Q34). 中止したきっかけ-1</t>
    <phoneticPr fontId="2"/>
  </si>
  <si>
    <t>Q92(Q34). 中止したきっかけ-2</t>
  </si>
  <si>
    <t>Q92(Q34). 中止したきっかけ-3</t>
  </si>
  <si>
    <t>FA</t>
    <phoneticPr fontId="2"/>
  </si>
  <si>
    <t>Q93(Q35). 抗菌性飼料添加物使用をやめて困っていること</t>
    <phoneticPr fontId="2"/>
  </si>
  <si>
    <t>Q93(Q35). 抗菌性飼料添加物使用をやめて困っていること-1</t>
    <phoneticPr fontId="2"/>
  </si>
  <si>
    <t>Q93(Q35). 抗菌性飼料添加物使用をやめて困っていること-2</t>
  </si>
  <si>
    <t>Q93(Q35). 抗菌性飼料添加物使用をやめて困っていること-3</t>
  </si>
  <si>
    <t>Q93(Q35). 抗菌性飼料添加物使用をやめて困っていること-4</t>
  </si>
  <si>
    <t>Q93(Q35). 抗菌性飼料添加物使用をやめて困っていること-5</t>
  </si>
  <si>
    <t>Q98(Q39). 母豚増頭の理由</t>
    <phoneticPr fontId="2"/>
  </si>
  <si>
    <t>Q98(Q39). 母豚増頭の理由-1</t>
    <phoneticPr fontId="2"/>
  </si>
  <si>
    <t>Q98(Q39). 母豚増頭の理由-2</t>
  </si>
  <si>
    <t>Q98(Q39). 母豚増頭の理由-3</t>
  </si>
  <si>
    <t>Q98(Q39). 母豚増頭の理由-4</t>
  </si>
  <si>
    <t>Q98(Q39). 母豚増頭の理由-5</t>
  </si>
  <si>
    <t>Q98(Q39). 母豚増頭の理由-6</t>
  </si>
  <si>
    <t>Q98(Q39). 母豚増頭の理由-7</t>
  </si>
  <si>
    <t>Q98(Q39). 母豚増頭の理由-8</t>
  </si>
  <si>
    <t>Q99(Q40). 母豚減頭の理由-1</t>
    <phoneticPr fontId="2"/>
  </si>
  <si>
    <t>Q99(Q40). 母豚減頭の理由-2</t>
  </si>
  <si>
    <t>Q99(Q40). 母豚減頭の理由-3</t>
  </si>
  <si>
    <t>Q99(Q40). 母豚減頭の理由-4</t>
  </si>
  <si>
    <t>Q99(Q40). 母豚減頭の理由-5</t>
  </si>
  <si>
    <t>Q99(Q40). 母豚減頭の理由-6</t>
  </si>
  <si>
    <t>Q99(Q40). 母豚減頭の理由-7</t>
  </si>
  <si>
    <t>Q99(Q40). 母豚減頭の理由-8</t>
  </si>
  <si>
    <t>Q99(Q40). 母豚減頭の理由-9</t>
  </si>
  <si>
    <t>Q102(Q42). 肥育豚増頭の理由-1</t>
    <phoneticPr fontId="2"/>
  </si>
  <si>
    <t>Q102(Q42). 肥育豚増頭の理由-2</t>
  </si>
  <si>
    <t>Q102(Q42). 肥育豚増頭の理由-3</t>
  </si>
  <si>
    <t>Q102(Q42). 肥育豚増頭の理由-4</t>
  </si>
  <si>
    <t>Q102(Q42). 肥育豚増頭の理由-5</t>
  </si>
  <si>
    <t>Q102(Q42). 肥育豚増頭の理由-6</t>
  </si>
  <si>
    <t>Q102(Q42). 肥育豚増頭の理由-7</t>
  </si>
  <si>
    <t>Q102(Q42). 肥育豚増頭の理由-8</t>
  </si>
  <si>
    <t>Q103(Q43). 肥育豚減頭の理由-1</t>
    <phoneticPr fontId="2"/>
  </si>
  <si>
    <t>Q103(Q43). 肥育豚減頭の理由-2</t>
  </si>
  <si>
    <t>Q103(Q43). 肥育豚減頭の理由-3</t>
  </si>
  <si>
    <t>Q103(Q43). 肥育豚減頭の理由-4</t>
  </si>
  <si>
    <t>Q103(Q43). 肥育豚減頭の理由-5</t>
  </si>
  <si>
    <t>Q103(Q43). 肥育豚減頭の理由-6</t>
  </si>
  <si>
    <t>Q103(Q43). 肥育豚減頭の理由-7</t>
  </si>
  <si>
    <t>Q103(Q43). 肥育豚減頭の理由-8</t>
  </si>
  <si>
    <t>Q103(Q43). 肥育豚減頭の理由-9</t>
  </si>
  <si>
    <t>Q118(Q58). 実施している水質検査-1</t>
    <phoneticPr fontId="2"/>
  </si>
  <si>
    <t>Q118(Q58). 実施している水質検査-2</t>
  </si>
  <si>
    <t>Q118(Q58). 実施している水質検査-3</t>
  </si>
  <si>
    <t>月実施</t>
    <rPh sb="0" eb="1">
      <t>ツキ</t>
    </rPh>
    <phoneticPr fontId="5"/>
  </si>
  <si>
    <t>Q123(Q60). 対応困難な理由1</t>
    <phoneticPr fontId="2"/>
  </si>
  <si>
    <t>Q123(Q60). 対応困難な理由2</t>
  </si>
  <si>
    <t>Q123(Q60). 対応困難な理由3</t>
  </si>
  <si>
    <t>Q123(Q60). 対応困難な理由4</t>
  </si>
  <si>
    <t>Q123(Q60). 対応困難な理由5</t>
  </si>
  <si>
    <t>Q123(Q60). 対応困難な理由6</t>
  </si>
  <si>
    <t>Q123(Q60). 対応困難な理由7</t>
  </si>
  <si>
    <t>Q127(Q64). AWに配慮した飼養管理の課題-1</t>
    <phoneticPr fontId="2"/>
  </si>
  <si>
    <t>Q127(Q64). AWに配慮した飼養管理の課題-2</t>
  </si>
  <si>
    <t>Q127(Q64). AWに配慮した飼養管理の課題-3</t>
  </si>
  <si>
    <t>Q127(Q64). AWに配慮した飼養管理の課題-4</t>
  </si>
  <si>
    <t>Q127(Q64). AWに配慮した飼養管理の課題-5</t>
  </si>
  <si>
    <t>Q127(Q64). AWに配慮した飼養管理の課題-6</t>
  </si>
  <si>
    <t>Q127(Q64). AWに配慮した飼養管理の課題-7</t>
  </si>
  <si>
    <t>Q58(Q14). 肉豚の評価方法</t>
  </si>
  <si>
    <t>Q60S1FA(Q15). 評価をしていない理由【具体的な理由】</t>
  </si>
  <si>
    <t>Q90(Q32). 抗菌性飼料添加物に期待している効果</t>
  </si>
  <si>
    <t>Q91(Q33). 抗菌性飼料添加物中止の懸念点</t>
  </si>
  <si>
    <t>Q98(Q39). 母豚増頭の理由</t>
  </si>
  <si>
    <t>秀吉
項目名</t>
    <rPh sb="0" eb="2">
      <t>ヒデヨシ</t>
    </rPh>
    <rPh sb="3" eb="5">
      <t>コウモク</t>
    </rPh>
    <rPh sb="5" eb="6">
      <t>メイ</t>
    </rPh>
    <phoneticPr fontId="2"/>
  </si>
  <si>
    <t>少数点2桁</t>
    <rPh sb="0" eb="3">
      <t>ショウスウテン</t>
    </rPh>
    <rPh sb="4" eb="5">
      <t>ケタ</t>
    </rPh>
    <phoneticPr fontId="2"/>
  </si>
  <si>
    <t>.</t>
    <phoneticPr fontId="2"/>
  </si>
  <si>
    <t>年月日と買取価格を
記入してください</t>
    <rPh sb="0" eb="3">
      <t>ネンガッピ</t>
    </rPh>
    <rPh sb="4" eb="6">
      <t>カイトリ</t>
    </rPh>
    <rPh sb="6" eb="8">
      <t>カカク</t>
    </rPh>
    <rPh sb="10" eb="12">
      <t>キニュウ</t>
    </rPh>
    <phoneticPr fontId="2"/>
  </si>
  <si>
    <t>具体的にご記入ください</t>
    <phoneticPr fontId="2"/>
  </si>
  <si>
    <t>2006（平成18年）</t>
    <phoneticPr fontId="5"/>
  </si>
  <si>
    <t>2025（令和7）年1月</t>
  </si>
  <si>
    <t>2025（令和7）年2月</t>
  </si>
  <si>
    <t>2025（令和7）年3月</t>
  </si>
  <si>
    <t>2025（令和7）年4月</t>
  </si>
  <si>
    <t>2025（令和7）年5月</t>
  </si>
  <si>
    <t>2025（令和7）年6月</t>
  </si>
  <si>
    <t>2025（令和7）年7月</t>
  </si>
  <si>
    <t>2025（令和7）年8月</t>
  </si>
  <si>
    <t>2025（令和7）年9月</t>
  </si>
  <si>
    <t>2025（令和7）年10月</t>
  </si>
  <si>
    <t>2025（令和7）年11月</t>
  </si>
  <si>
    <t>2025（令和7）年12月</t>
  </si>
  <si>
    <t>2026（令和8）年以降</t>
  </si>
  <si>
    <t>2023（令和5）年8月以前</t>
  </si>
  <si>
    <t>2023（令和5）年10月</t>
  </si>
  <si>
    <t>2023（令和5）年11月</t>
  </si>
  <si>
    <t>全所有農場数</t>
    <rPh sb="0" eb="1">
      <t>ゼン</t>
    </rPh>
    <phoneticPr fontId="2"/>
  </si>
  <si>
    <t>肉豚出荷日齢、出荷体重、枝肉重量、事故率についてお知らせください。</t>
    <rPh sb="0" eb="2">
      <t>ニクブタ</t>
    </rPh>
    <rPh sb="2" eb="4">
      <t>シュッカ</t>
    </rPh>
    <rPh sb="4" eb="6">
      <t>ニチレイ</t>
    </rPh>
    <rPh sb="7" eb="9">
      <t>シュッカ</t>
    </rPh>
    <rPh sb="9" eb="11">
      <t>タイジュウ</t>
    </rPh>
    <rPh sb="12" eb="14">
      <t>エダニク</t>
    </rPh>
    <rPh sb="14" eb="16">
      <t>ジュウリョウ</t>
    </rPh>
    <rPh sb="17" eb="20">
      <t>ジコリツ</t>
    </rPh>
    <rPh sb="25" eb="26">
      <t>シ</t>
    </rPh>
    <phoneticPr fontId="2"/>
  </si>
  <si>
    <t>農業共済（家畜共済含む）の加入状況と希望する家畜共済についてお伺いします。（チェックはひとつ）</t>
    <rPh sb="0" eb="2">
      <t>ノウギョウ</t>
    </rPh>
    <rPh sb="2" eb="4">
      <t>キョウサイ</t>
    </rPh>
    <rPh sb="5" eb="7">
      <t>カチク</t>
    </rPh>
    <rPh sb="7" eb="9">
      <t>キョウサイ</t>
    </rPh>
    <rPh sb="9" eb="10">
      <t>フク</t>
    </rPh>
    <rPh sb="13" eb="15">
      <t>カニュウ</t>
    </rPh>
    <rPh sb="15" eb="17">
      <t>ジョウキョウ</t>
    </rPh>
    <rPh sb="18" eb="20">
      <t>キボウ</t>
    </rPh>
    <rPh sb="22" eb="24">
      <t>カチク</t>
    </rPh>
    <rPh sb="24" eb="26">
      <t>キョウサイ</t>
    </rPh>
    <rPh sb="31" eb="32">
      <t>ウカガ</t>
    </rPh>
    <phoneticPr fontId="2"/>
  </si>
  <si>
    <t>具体例をご記入ください。（例：初産と経産、季節で交配方法を変えている等）</t>
    <rPh sb="34" eb="35">
      <t>ナド</t>
    </rPh>
    <phoneticPr fontId="2"/>
  </si>
  <si>
    <r>
      <t xml:space="preserve">抗菌性飼料添加物の代替物として飼料に配合しているもの（有機酸、ハーブ、生菌剤等）があれば教えてください。（チェックはひとつ）
</t>
    </r>
    <r>
      <rPr>
        <sz val="9"/>
        <color rgb="FFFF0000"/>
        <rFont val="Meiryo UI"/>
        <family val="3"/>
        <charset val="128"/>
      </rPr>
      <t>（代替物が飼料又は飼料添加物の場合には飼料表示票、代替物が動物用医薬品の場合には包装に記載されている名称でお答えください。）</t>
    </r>
    <phoneticPr fontId="2"/>
  </si>
  <si>
    <r>
      <t>【全員の方へ】</t>
    </r>
    <r>
      <rPr>
        <sz val="9"/>
        <rFont val="Meiryo UI"/>
        <family val="3"/>
        <charset val="128"/>
      </rPr>
      <t>分娩舎にて哺育中母豚の不断給餌を実施していますか。（チェックはひとつ）</t>
    </r>
    <phoneticPr fontId="2"/>
  </si>
  <si>
    <r>
      <rPr>
        <sz val="10"/>
        <color rgb="FFFF0000"/>
        <rFont val="Meiryo UI"/>
        <family val="3"/>
        <charset val="128"/>
      </rPr>
      <t>【Q47で「1.持っている」と回答の方へ】</t>
    </r>
    <r>
      <rPr>
        <sz val="10"/>
        <color theme="1"/>
        <rFont val="Meiryo UI"/>
        <family val="3"/>
        <charset val="128"/>
      </rPr>
      <t>使用している汚水浄化処理様式をお知らせください。（代表的な様式にチェックをひとつ）</t>
    </r>
    <rPh sb="8" eb="9">
      <t>モ</t>
    </rPh>
    <rPh sb="15" eb="17">
      <t>カイトウ</t>
    </rPh>
    <rPh sb="18" eb="19">
      <t>カタ</t>
    </rPh>
    <rPh sb="21" eb="23">
      <t>シヨウ</t>
    </rPh>
    <rPh sb="37" eb="38">
      <t>シ</t>
    </rPh>
    <phoneticPr fontId="2"/>
  </si>
  <si>
    <r>
      <rPr>
        <sz val="9"/>
        <color rgb="FFFF0000"/>
        <rFont val="Meiryo UI"/>
        <family val="3"/>
        <charset val="128"/>
      </rPr>
      <t>【Q57で「1.年1回以上、水質検査をしている」と回答した方へ】</t>
    </r>
    <r>
      <rPr>
        <sz val="9"/>
        <color theme="1"/>
        <rFont val="Meiryo UI"/>
        <family val="3"/>
        <charset val="128"/>
      </rPr>
      <t xml:space="preserve">
今後、硝酸性窒素等の基準値が100mg/Lになった場合についてお知らせください。（チェックはひとつ）</t>
    </r>
    <rPh sb="25" eb="27">
      <t>カイトウ</t>
    </rPh>
    <rPh sb="29" eb="30">
      <t>カタ</t>
    </rPh>
    <phoneticPr fontId="2"/>
  </si>
  <si>
    <r>
      <rPr>
        <sz val="10"/>
        <color rgb="FFFF0000"/>
        <rFont val="Meiryo UI"/>
        <family val="3"/>
        <charset val="128"/>
      </rPr>
      <t>【Q47で「2. 持っていない」と回答した方へ】</t>
    </r>
    <r>
      <rPr>
        <sz val="10"/>
        <rFont val="Meiryo UI"/>
        <family val="3"/>
        <charset val="128"/>
      </rPr>
      <t>規模拡大等に伴い汚水処理施設を新設する意向がありますか。（チェックはひとつ）</t>
    </r>
    <phoneticPr fontId="2"/>
  </si>
  <si>
    <t>「アニマルウェルフェア（以下、AWという）」の認知度についてお知らせください。（チェックはひとつ）</t>
    <phoneticPr fontId="2"/>
  </si>
  <si>
    <t>豚熱ワクチンの接種状況についてお知らせください。（代表的な接種状況にチェックをひとつ）
接種している場合は１頭当たりの接種価格をご記入ください。</t>
    <rPh sb="0" eb="1">
      <t>ブタ</t>
    </rPh>
    <rPh sb="1" eb="2">
      <t>ネツ</t>
    </rPh>
    <rPh sb="7" eb="9">
      <t>セッシュ</t>
    </rPh>
    <rPh sb="9" eb="11">
      <t>ジョウキョウ</t>
    </rPh>
    <rPh sb="16" eb="17">
      <t>シ</t>
    </rPh>
    <rPh sb="44" eb="46">
      <t>セッシュ</t>
    </rPh>
    <rPh sb="50" eb="52">
      <t>バアイ</t>
    </rPh>
    <rPh sb="54" eb="55">
      <t>トウ</t>
    </rPh>
    <rPh sb="55" eb="56">
      <t>ア</t>
    </rPh>
    <rPh sb="59" eb="61">
      <t>セッシュ</t>
    </rPh>
    <rPh sb="61" eb="63">
      <t>カカク</t>
    </rPh>
    <rPh sb="65" eb="67">
      <t>キニュウ</t>
    </rPh>
    <phoneticPr fontId="2"/>
  </si>
  <si>
    <t>注）接種価格に手数料等は含まない</t>
    <phoneticPr fontId="2"/>
  </si>
  <si>
    <t>Q68(Q20). 加入していない理由-5</t>
  </si>
  <si>
    <t>参加していない理由を
ご記入ください</t>
    <rPh sb="0" eb="2">
      <t>サンカ</t>
    </rPh>
    <rPh sb="7" eb="9">
      <t>リユウ</t>
    </rPh>
    <rPh sb="12" eb="14">
      <t>キニュウ</t>
    </rPh>
    <phoneticPr fontId="2"/>
  </si>
  <si>
    <t>年</t>
    <rPh sb="0" eb="1">
      <t>ネン</t>
    </rPh>
    <phoneticPr fontId="2"/>
  </si>
  <si>
    <t>→Q37へ</t>
    <phoneticPr fontId="2"/>
  </si>
  <si>
    <t>→Q27へ</t>
    <phoneticPr fontId="5"/>
  </si>
  <si>
    <t>→Q40へ</t>
    <phoneticPr fontId="2"/>
  </si>
  <si>
    <t>→Q43へ</t>
    <phoneticPr fontId="2"/>
  </si>
  <si>
    <t>→Q50へ</t>
    <phoneticPr fontId="2"/>
  </si>
  <si>
    <t>→Q68へ</t>
    <phoneticPr fontId="2"/>
  </si>
  <si>
    <t>→Q69へ</t>
    <phoneticPr fontId="2"/>
  </si>
  <si>
    <t>→Q15へ</t>
    <phoneticPr fontId="2"/>
  </si>
  <si>
    <t>→Q63へ</t>
    <phoneticPr fontId="2"/>
  </si>
  <si>
    <r>
      <t>ご回答いただきありがとうございます。アンケートは終了です。</t>
    </r>
    <r>
      <rPr>
        <b/>
        <sz val="10"/>
        <color rgb="FFFF0000"/>
        <rFont val="Meiryo UI"/>
        <family val="3"/>
        <charset val="128"/>
      </rPr>
      <t>必ず保存してください。</t>
    </r>
    <rPh sb="24" eb="26">
      <t>シュウリョウ</t>
    </rPh>
    <rPh sb="29" eb="30">
      <t>カナラ</t>
    </rPh>
    <rPh sb="31" eb="33">
      <t>ホゾン</t>
    </rPh>
    <phoneticPr fontId="2"/>
  </si>
  <si>
    <r>
      <rPr>
        <sz val="10"/>
        <color theme="1"/>
        <rFont val="Meiryo UI"/>
        <family val="3"/>
        <charset val="128"/>
      </rPr>
      <t>連絡先住所</t>
    </r>
    <r>
      <rPr>
        <sz val="8"/>
        <color theme="1"/>
        <rFont val="Meiryo UI"/>
        <family val="3"/>
        <charset val="128"/>
      </rPr>
      <t xml:space="preserve">
</t>
    </r>
    <r>
      <rPr>
        <sz val="7"/>
        <color rgb="FFFF0000"/>
        <rFont val="Meiryo UI"/>
        <family val="3"/>
        <charset val="128"/>
      </rPr>
      <t>(事務所・自宅等、上記と別にあれば記載）</t>
    </r>
    <phoneticPr fontId="5"/>
  </si>
  <si>
    <r>
      <t xml:space="preserve">記入者連絡先
</t>
    </r>
    <r>
      <rPr>
        <sz val="9"/>
        <color rgb="FFFF0000"/>
        <rFont val="Meiryo UI"/>
        <family val="3"/>
        <charset val="128"/>
      </rPr>
      <t>（メールアドレス・携帯電話等）</t>
    </r>
    <phoneticPr fontId="2"/>
  </si>
  <si>
    <t>※ベンチマークとは、養豚農家から生産データなどを定期的に収集し、生産項目の優れた点、劣った点等の評価結果により、
改善目標値との差異を改善することで増収益を推定し、養豚経営の向上を行う手法を指します。</t>
    <phoneticPr fontId="2"/>
  </si>
  <si>
    <r>
      <t xml:space="preserve">記入者名
</t>
    </r>
    <r>
      <rPr>
        <sz val="9"/>
        <color rgb="FFFF0000"/>
        <rFont val="Meiryo UI"/>
        <family val="3"/>
        <charset val="128"/>
      </rPr>
      <t>（経営者と異なる場合のみ記載）</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</si>
</sst>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quot;.&quot;"/>
    <numFmt numFmtId="177" formatCode="&quot;Q&quot;0&quot;.&quot;"/>
    <numFmt numFmtId="178" formatCode="0_);[Red]\(0\)"/>
    <numFmt numFmtId="179" formatCode="0&quot;頭&quot;"/>
    <numFmt numFmtId="180" formatCode="0&quot;ヶ所&quot;"/>
    <numFmt numFmtId="181" formatCode="0.0_ "/>
    <numFmt numFmtId="182" formatCode="0_ "/>
    <numFmt numFmtId="183" formatCode="0&quot;歳&quot;"/>
    <numFmt numFmtId="184" formatCode="0.0_);[Red]\(0.0\)"/>
    <numFmt numFmtId="185" formatCode="0&quot;人&quot;"/>
    <numFmt numFmtId="186" formatCode="0&quot;年&quot;"/>
    <numFmt numFmtId="187" formatCode="0&quot;月&quot;"/>
    <numFmt numFmtId="188" formatCode="0000000000"/>
    <numFmt numFmtId="189" formatCode="00000000000"/>
    <numFmt numFmtId="190" formatCode="#,##0.0;[Red]\-#,##0.0"/>
    <numFmt numFmtId="191" formatCode="0.0"/>
    <numFmt numFmtId="192" formatCode="0.00_);[Red]\(0.00\)"/>
  </numFmts>
  <fonts count="44">
    <font>
      <sz val="9"/>
      <color theme="1"/>
      <name val="ＭＳ Ｐゴシック"/>
      <family val="2"/>
      <charset val="128"/>
    </font>
    <font>
      <sz val="10"/>
      <color theme="1"/>
      <name val="ＭＳ Ｐゴシック"/>
      <family val="2"/>
      <charset val="128"/>
    </font>
    <font>
      <sz val="6"/>
      <name val="ＭＳ Ｐゴシック"/>
      <family val="2"/>
      <charset val="128"/>
    </font>
    <font>
      <sz val="10"/>
      <color theme="1"/>
      <name val="Meiryo UI"/>
      <family val="3"/>
      <charset val="128"/>
    </font>
    <font>
      <b/>
      <sz val="10"/>
      <color theme="1"/>
      <name val="Meiryo UI"/>
      <family val="3"/>
      <charset val="128"/>
    </font>
    <font>
      <sz val="6"/>
      <name val="游ゴシック"/>
      <family val="2"/>
      <charset val="128"/>
      <scheme val="minor"/>
    </font>
    <font>
      <sz val="8"/>
      <color theme="1"/>
      <name val="Meiryo UI"/>
      <family val="3"/>
      <charset val="128"/>
    </font>
    <font>
      <sz val="6"/>
      <color theme="1"/>
      <name val="Meiryo UI"/>
      <family val="3"/>
      <charset val="128"/>
    </font>
    <font>
      <sz val="7"/>
      <color theme="1"/>
      <name val="Meiryo UI"/>
      <family val="3"/>
      <charset val="128"/>
    </font>
    <font>
      <sz val="9"/>
      <color theme="1"/>
      <name val="Meiryo UI"/>
      <family val="3"/>
      <charset val="128"/>
    </font>
    <font>
      <sz val="10"/>
      <color rgb="FFFF0000"/>
      <name val="Meiryo UI"/>
      <family val="3"/>
      <charset val="128"/>
    </font>
    <font>
      <sz val="8"/>
      <color rgb="FFFF0000"/>
      <name val="Meiryo UI"/>
      <family val="3"/>
      <charset val="128"/>
    </font>
    <font>
      <sz val="10"/>
      <color rgb="FF0070C0"/>
      <name val="Meiryo UI"/>
      <family val="3"/>
      <charset val="128"/>
    </font>
    <font>
      <sz val="9"/>
      <color rgb="FFFF0000"/>
      <name val="Meiryo UI"/>
      <family val="3"/>
      <charset val="128"/>
    </font>
    <font>
      <sz val="10"/>
      <color rgb="FF00B050"/>
      <name val="Meiryo UI"/>
      <family val="3"/>
      <charset val="128"/>
    </font>
    <font>
      <sz val="10"/>
      <name val="Meiryo UI"/>
      <family val="3"/>
      <charset val="128"/>
    </font>
    <font>
      <sz val="10"/>
      <name val="メイリオ"/>
      <family val="3"/>
      <charset val="128"/>
    </font>
    <font>
      <sz val="10"/>
      <color theme="1"/>
      <name val="ＭＳ Ｐゴシック"/>
      <family val="2"/>
      <charset val="128"/>
    </font>
    <font>
      <sz val="9"/>
      <name val="Meiryo UI"/>
      <family val="3"/>
      <charset val="128"/>
    </font>
    <font>
      <b/>
      <sz val="18"/>
      <color theme="1"/>
      <name val="Meiryo UI"/>
      <family val="3"/>
      <charset val="128"/>
    </font>
    <font>
      <sz val="9"/>
      <color rgb="FFFF0000"/>
      <name val="ＭＳ Ｐゴシック"/>
      <family val="2"/>
      <charset val="128"/>
    </font>
    <font>
      <sz val="9"/>
      <color rgb="FF00B050"/>
      <name val="ＭＳ Ｐゴシック"/>
      <family val="2"/>
      <charset val="128"/>
    </font>
    <font>
      <sz val="7"/>
      <color rgb="FFFF0000"/>
      <name val="Meiryo UI"/>
      <family val="3"/>
      <charset val="128"/>
    </font>
    <font>
      <sz val="7"/>
      <name val="Meiryo UI"/>
      <family val="3"/>
      <charset val="128"/>
    </font>
    <font>
      <sz val="8"/>
      <name val="Meiryo UI"/>
      <family val="3"/>
      <charset val="128"/>
    </font>
    <font>
      <b/>
      <sz val="9"/>
      <color theme="1"/>
      <name val="Meiryo UI"/>
      <family val="3"/>
      <charset val="128"/>
    </font>
    <font>
      <sz val="10"/>
      <color theme="4"/>
      <name val="Meiryo UI"/>
      <family val="3"/>
      <charset val="128"/>
    </font>
    <font>
      <sz val="9"/>
      <color theme="4"/>
      <name val="Meiryo UI"/>
      <family val="3"/>
      <charset val="128"/>
    </font>
    <font>
      <u/>
      <sz val="9"/>
      <color theme="10"/>
      <name val="ＭＳ Ｐゴシック"/>
      <family val="2"/>
      <charset val="128"/>
    </font>
    <font>
      <sz val="9"/>
      <color rgb="FF000000"/>
      <name val="Meiryo UI"/>
      <family val="3"/>
      <charset val="128"/>
    </font>
    <font>
      <sz val="10"/>
      <color theme="1"/>
      <name val="ＭＳ Ｐゴシック"/>
      <family val="3"/>
      <charset val="128"/>
    </font>
    <font>
      <sz val="9"/>
      <name val="ＭＳ Ｐゴシック"/>
      <family val="2"/>
      <charset val="128"/>
    </font>
    <font>
      <b/>
      <sz val="10"/>
      <name val="Meiryo UI"/>
      <family val="3"/>
      <charset val="128"/>
    </font>
    <font>
      <sz val="9"/>
      <color theme="1"/>
      <name val="ＭＳ Ｐゴシック"/>
      <family val="3"/>
      <charset val="128"/>
    </font>
    <font>
      <sz val="10"/>
      <color theme="0"/>
      <name val="Meiryo UI"/>
      <family val="3"/>
      <charset val="128"/>
    </font>
    <font>
      <sz val="9"/>
      <color theme="0"/>
      <name val="Meiryo UI"/>
      <family val="3"/>
      <charset val="128"/>
    </font>
    <font>
      <b/>
      <sz val="9"/>
      <name val="ＭＳ Ｐゴシック"/>
      <family val="3"/>
      <charset val="128"/>
    </font>
    <font>
      <sz val="9"/>
      <name val="游ゴシック"/>
      <family val="3"/>
      <charset val="128"/>
      <scheme val="minor"/>
    </font>
    <font>
      <sz val="9"/>
      <name val="ＭＳ Ｐゴシック"/>
      <family val="3"/>
      <charset val="128"/>
    </font>
    <font>
      <b/>
      <sz val="10"/>
      <color rgb="FFFF0000"/>
      <name val="Meiryo UI"/>
      <family val="3"/>
      <charset val="128"/>
    </font>
    <font>
      <sz val="9"/>
      <color theme="1"/>
      <name val="ＭＳ Ｐゴシック"/>
      <family val="2"/>
      <charset val="128"/>
    </font>
    <font>
      <sz val="8"/>
      <color theme="1"/>
      <name val="ＭＳ Ｐゴシック"/>
      <family val="3"/>
      <charset val="128"/>
    </font>
    <font>
      <b/>
      <sz val="20"/>
      <color rgb="FFFF0000"/>
      <name val="ＭＳ Ｐゴシック"/>
      <family val="3"/>
      <charset val="128"/>
    </font>
    <font>
      <b/>
      <u/>
      <sz val="11"/>
      <color theme="1"/>
      <name val="Meiryo UI"/>
      <family val="3"/>
      <charset val="128"/>
    </font>
  </fonts>
  <fills count="23">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rgb="FF92D050"/>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0" tint="-0.499984740745262"/>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FFC000"/>
        <bgColor indexed="64"/>
      </patternFill>
    </fill>
    <fill>
      <patternFill patternType="solid">
        <fgColor theme="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rgb="FFFFFFCC"/>
        <bgColor indexed="64"/>
      </patternFill>
    </fill>
  </fills>
  <borders count="108">
    <border>
      <left/>
      <right/>
      <top/>
      <bottom/>
      <diagonal/>
    </border>
    <border>
      <left/>
      <right/>
      <top/>
      <bottom style="thin">
        <color indexed="64"/>
      </bottom>
      <diagonal/>
    </border>
    <border>
      <left/>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hair">
        <color theme="0" tint="-0.499984740745262"/>
      </bottom>
      <diagonal/>
    </border>
    <border>
      <left style="thin">
        <color theme="0" tint="-0.499984740745262"/>
      </left>
      <right style="thin">
        <color theme="0" tint="-0.499984740745262"/>
      </right>
      <top style="hair">
        <color theme="0" tint="-0.499984740745262"/>
      </top>
      <bottom style="hair">
        <color theme="0" tint="-0.499984740745262"/>
      </bottom>
      <diagonal/>
    </border>
    <border>
      <left style="thin">
        <color theme="0" tint="-0.499984740745262"/>
      </left>
      <right style="thin">
        <color theme="0" tint="-0.499984740745262"/>
      </right>
      <top style="hair">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style="medium">
        <color auto="1"/>
      </top>
      <bottom style="hair">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hair">
        <color theme="0" tint="-0.499984740745262"/>
      </bottom>
      <diagonal/>
    </border>
    <border>
      <left style="thin">
        <color theme="0" tint="-0.499984740745262"/>
      </left>
      <right/>
      <top style="hair">
        <color theme="0" tint="-0.499984740745262"/>
      </top>
      <bottom style="hair">
        <color theme="0" tint="-0.499984740745262"/>
      </bottom>
      <diagonal/>
    </border>
    <border>
      <left style="double">
        <color theme="0" tint="-0.499984740745262"/>
      </left>
      <right style="thin">
        <color theme="0" tint="-0.499984740745262"/>
      </right>
      <top style="thin">
        <color theme="0" tint="-0.499984740745262"/>
      </top>
      <bottom style="hair">
        <color theme="0" tint="-0.499984740745262"/>
      </bottom>
      <diagonal/>
    </border>
    <border>
      <left style="double">
        <color theme="0" tint="-0.499984740745262"/>
      </left>
      <right style="thin">
        <color theme="0" tint="-0.499984740745262"/>
      </right>
      <top style="hair">
        <color theme="0" tint="-0.499984740745262"/>
      </top>
      <bottom style="hair">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medium">
        <color auto="1"/>
      </left>
      <right/>
      <top style="hair">
        <color auto="1"/>
      </top>
      <bottom/>
      <diagonal/>
    </border>
    <border>
      <left/>
      <right/>
      <top style="hair">
        <color auto="1"/>
      </top>
      <bottom/>
      <diagonal/>
    </border>
    <border>
      <left/>
      <right style="medium">
        <color auto="1"/>
      </right>
      <top style="hair">
        <color auto="1"/>
      </top>
      <bottom/>
      <diagonal/>
    </border>
    <border>
      <left/>
      <right style="hair">
        <color auto="1"/>
      </right>
      <top style="medium">
        <color auto="1"/>
      </top>
      <bottom style="hair">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theme="0" tint="-0.499984740745262"/>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bottom style="hair">
        <color theme="0" tint="-0.499984740745262"/>
      </bottom>
      <diagonal/>
    </border>
    <border>
      <left style="thin">
        <color theme="0" tint="-0.499984740745262"/>
      </left>
      <right/>
      <top/>
      <bottom style="hair">
        <color theme="0" tint="-0.499984740745262"/>
      </bottom>
      <diagonal/>
    </border>
    <border>
      <left style="double">
        <color theme="0" tint="-0.499984740745262"/>
      </left>
      <right style="thin">
        <color theme="0" tint="-0.499984740745262"/>
      </right>
      <top/>
      <bottom style="hair">
        <color theme="0" tint="-0.499984740745262"/>
      </bottom>
      <diagonal/>
    </border>
    <border>
      <left style="thin">
        <color indexed="64"/>
      </left>
      <right/>
      <top style="thin">
        <color indexed="64"/>
      </top>
      <bottom style="medium">
        <color auto="1"/>
      </bottom>
      <diagonal/>
    </border>
    <border>
      <left/>
      <right/>
      <top style="thin">
        <color indexed="64"/>
      </top>
      <bottom style="medium">
        <color auto="1"/>
      </bottom>
      <diagonal/>
    </border>
    <border>
      <left/>
      <right/>
      <top style="medium">
        <color auto="1"/>
      </top>
      <bottom style="thin">
        <color indexed="64"/>
      </bottom>
      <diagonal/>
    </border>
    <border>
      <left/>
      <right style="medium">
        <color auto="1"/>
      </right>
      <top style="thin">
        <color indexed="64"/>
      </top>
      <bottom style="medium">
        <color auto="1"/>
      </bottom>
      <diagonal/>
    </border>
    <border>
      <left/>
      <right style="medium">
        <color auto="1"/>
      </right>
      <top style="thin">
        <color indexed="64"/>
      </top>
      <bottom style="thin">
        <color indexed="64"/>
      </bottom>
      <diagonal/>
    </border>
    <border>
      <left style="medium">
        <color auto="1"/>
      </left>
      <right/>
      <top style="thin">
        <color auto="1"/>
      </top>
      <bottom style="thin">
        <color auto="1"/>
      </bottom>
      <diagonal/>
    </border>
    <border>
      <left style="medium">
        <color auto="1"/>
      </left>
      <right/>
      <top style="medium">
        <color auto="1"/>
      </top>
      <bottom style="thin">
        <color indexed="64"/>
      </bottom>
      <diagonal/>
    </border>
    <border>
      <left/>
      <right style="medium">
        <color auto="1"/>
      </right>
      <top style="medium">
        <color auto="1"/>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auto="1"/>
      </bottom>
      <diagonal/>
    </border>
    <border>
      <left style="hair">
        <color auto="1"/>
      </left>
      <right/>
      <top style="medium">
        <color auto="1"/>
      </top>
      <bottom style="hair">
        <color auto="1"/>
      </bottom>
      <diagonal/>
    </border>
    <border>
      <left/>
      <right/>
      <top/>
      <bottom style="hair">
        <color auto="1"/>
      </bottom>
      <diagonal/>
    </border>
    <border>
      <left style="medium">
        <color auto="1"/>
      </left>
      <right/>
      <top/>
      <bottom style="hair">
        <color auto="1"/>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style="thin">
        <color theme="0" tint="-0.499984740745262"/>
      </left>
      <right/>
      <top style="thin">
        <color theme="0" tint="-0.499984740745262"/>
      </top>
      <bottom/>
      <diagonal/>
    </border>
    <border>
      <left/>
      <right/>
      <top/>
      <bottom style="hair">
        <color theme="0" tint="-0.499984740745262"/>
      </bottom>
      <diagonal/>
    </border>
    <border>
      <left/>
      <right style="double">
        <color theme="0" tint="-0.499984740745262"/>
      </right>
      <top/>
      <bottom style="hair">
        <color theme="0" tint="-0.499984740745262"/>
      </bottom>
      <diagonal/>
    </border>
    <border>
      <left style="thin">
        <color theme="0" tint="-0.499984740745262"/>
      </left>
      <right/>
      <top style="hair">
        <color theme="0" tint="-0.499984740745262"/>
      </top>
      <bottom/>
      <diagonal/>
    </border>
    <border>
      <left/>
      <right/>
      <top style="hair">
        <color theme="0" tint="-0.499984740745262"/>
      </top>
      <bottom/>
      <diagonal/>
    </border>
    <border>
      <left/>
      <right style="double">
        <color theme="0" tint="-0.499984740745262"/>
      </right>
      <top style="hair">
        <color theme="0" tint="-0.499984740745262"/>
      </top>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diagonal/>
    </border>
    <border>
      <left/>
      <right style="thin">
        <color theme="0" tint="-0.499984740745262"/>
      </right>
      <top/>
      <bottom style="hair">
        <color theme="0" tint="-0.499984740745262"/>
      </bottom>
      <diagonal/>
    </border>
    <border>
      <left/>
      <right style="thin">
        <color theme="0" tint="-0.499984740745262"/>
      </right>
      <top style="hair">
        <color theme="0" tint="-0.499984740745262"/>
      </top>
      <bottom style="hair">
        <color theme="0" tint="-0.499984740745262"/>
      </bottom>
      <diagonal/>
    </border>
    <border>
      <left/>
      <right style="thin">
        <color theme="0" tint="-0.499984740745262"/>
      </right>
      <top style="hair">
        <color theme="0" tint="-0.499984740745262"/>
      </top>
      <bottom style="thin">
        <color theme="0" tint="-0.499984740745262"/>
      </bottom>
      <diagonal/>
    </border>
    <border>
      <left style="thin">
        <color theme="0" tint="-0.499984740745262"/>
      </left>
      <right/>
      <top style="hair">
        <color theme="0" tint="-0.499984740745262"/>
      </top>
      <bottom style="thin">
        <color theme="0" tint="-0.499984740745262"/>
      </bottom>
      <diagonal/>
    </border>
    <border>
      <left style="double">
        <color indexed="64"/>
      </left>
      <right style="thin">
        <color indexed="64"/>
      </right>
      <top style="thin">
        <color indexed="64"/>
      </top>
      <bottom style="thin">
        <color indexed="64"/>
      </bottom>
      <diagonal/>
    </border>
  </borders>
  <cellStyleXfs count="4">
    <xf numFmtId="0" fontId="0" fillId="0" borderId="0">
      <alignment vertical="center"/>
    </xf>
    <xf numFmtId="0" fontId="17" fillId="0" borderId="0">
      <alignment vertical="center"/>
    </xf>
    <xf numFmtId="0" fontId="28" fillId="0" borderId="0" applyNumberFormat="0" applyFill="0" applyBorder="0" applyAlignment="0" applyProtection="0">
      <alignment vertical="center"/>
    </xf>
    <xf numFmtId="38" fontId="40" fillId="0" borderId="0" applyFont="0" applyFill="0" applyBorder="0" applyAlignment="0" applyProtection="0">
      <alignment vertical="center"/>
    </xf>
  </cellStyleXfs>
  <cellXfs count="614">
    <xf numFmtId="0" fontId="0" fillId="0" borderId="0" xfId="0">
      <alignment vertical="center"/>
    </xf>
    <xf numFmtId="176" fontId="3" fillId="0" borderId="0" xfId="0" applyNumberFormat="1" applyFont="1">
      <alignment vertical="center"/>
    </xf>
    <xf numFmtId="176" fontId="3" fillId="2" borderId="0" xfId="0" applyNumberFormat="1" applyFont="1" applyFill="1">
      <alignment vertical="center"/>
    </xf>
    <xf numFmtId="176" fontId="3" fillId="0" borderId="1" xfId="0" applyNumberFormat="1" applyFont="1" applyBorder="1">
      <alignment vertical="center"/>
    </xf>
    <xf numFmtId="176" fontId="3" fillId="0" borderId="2" xfId="0" applyNumberFormat="1" applyFont="1" applyBorder="1">
      <alignment vertical="center"/>
    </xf>
    <xf numFmtId="176" fontId="3" fillId="2" borderId="0" xfId="0" applyNumberFormat="1" applyFont="1" applyFill="1" applyAlignment="1">
      <alignment horizontal="right" vertical="center"/>
    </xf>
    <xf numFmtId="176" fontId="3" fillId="0" borderId="0" xfId="0" applyNumberFormat="1" applyFont="1" applyAlignment="1">
      <alignment vertical="center" wrapText="1"/>
    </xf>
    <xf numFmtId="176" fontId="6" fillId="0" borderId="0" xfId="0" applyNumberFormat="1" applyFont="1">
      <alignment vertical="center"/>
    </xf>
    <xf numFmtId="177" fontId="9" fillId="0" borderId="0" xfId="0" applyNumberFormat="1" applyFont="1">
      <alignment vertical="center"/>
    </xf>
    <xf numFmtId="177" fontId="9" fillId="2" borderId="0" xfId="0" applyNumberFormat="1" applyFont="1" applyFill="1">
      <alignment vertical="center"/>
    </xf>
    <xf numFmtId="176" fontId="6" fillId="0" borderId="0" xfId="0" applyNumberFormat="1" applyFont="1" applyAlignment="1"/>
    <xf numFmtId="176" fontId="3" fillId="0" borderId="9" xfId="0" applyNumberFormat="1" applyFont="1" applyBorder="1">
      <alignment vertical="center"/>
    </xf>
    <xf numFmtId="176" fontId="3" fillId="0" borderId="10" xfId="0" applyNumberFormat="1" applyFont="1" applyBorder="1">
      <alignment vertical="center"/>
    </xf>
    <xf numFmtId="176" fontId="3" fillId="0" borderId="12" xfId="0" applyNumberFormat="1" applyFont="1" applyBorder="1">
      <alignment vertical="center"/>
    </xf>
    <xf numFmtId="176" fontId="3" fillId="0" borderId="14" xfId="0" applyNumberFormat="1" applyFont="1" applyBorder="1">
      <alignment vertical="center"/>
    </xf>
    <xf numFmtId="176" fontId="10" fillId="0" borderId="0" xfId="0" applyNumberFormat="1" applyFont="1">
      <alignment vertical="center"/>
    </xf>
    <xf numFmtId="176" fontId="6" fillId="0" borderId="0" xfId="0" applyNumberFormat="1" applyFont="1" applyAlignment="1">
      <alignment horizontal="left" vertical="center"/>
    </xf>
    <xf numFmtId="176" fontId="10" fillId="0" borderId="0" xfId="0" applyNumberFormat="1" applyFont="1" applyAlignment="1">
      <alignment horizontal="right" vertical="center" indent="1"/>
    </xf>
    <xf numFmtId="176" fontId="3" fillId="0" borderId="16" xfId="0" applyNumberFormat="1" applyFont="1" applyBorder="1">
      <alignment vertical="center"/>
    </xf>
    <xf numFmtId="176" fontId="6" fillId="0" borderId="9" xfId="0" applyNumberFormat="1" applyFont="1" applyBorder="1" applyAlignment="1"/>
    <xf numFmtId="176" fontId="3" fillId="0" borderId="0" xfId="0" applyNumberFormat="1" applyFont="1" applyAlignment="1">
      <alignment vertical="center" shrinkToFit="1"/>
    </xf>
    <xf numFmtId="176" fontId="3" fillId="0" borderId="11" xfId="0" applyNumberFormat="1" applyFont="1" applyBorder="1">
      <alignment vertical="center"/>
    </xf>
    <xf numFmtId="176" fontId="3" fillId="0" borderId="13" xfId="0" applyNumberFormat="1" applyFont="1" applyBorder="1" applyAlignment="1">
      <alignment horizontal="left" vertical="center"/>
    </xf>
    <xf numFmtId="176" fontId="3" fillId="0" borderId="1" xfId="0" applyNumberFormat="1" applyFont="1" applyBorder="1" applyAlignment="1">
      <alignment vertical="center" shrinkToFit="1"/>
    </xf>
    <xf numFmtId="176" fontId="6" fillId="0" borderId="1" xfId="0" applyNumberFormat="1" applyFont="1" applyBorder="1" applyAlignment="1"/>
    <xf numFmtId="176" fontId="3" fillId="0" borderId="0" xfId="0" applyNumberFormat="1" applyFont="1" applyAlignment="1">
      <alignment horizontal="right" vertical="center"/>
    </xf>
    <xf numFmtId="176" fontId="7" fillId="0" borderId="9" xfId="0" applyNumberFormat="1" applyFont="1" applyBorder="1" applyAlignment="1">
      <alignment horizontal="right"/>
    </xf>
    <xf numFmtId="176" fontId="3" fillId="0" borderId="17" xfId="0" applyNumberFormat="1" applyFont="1" applyBorder="1">
      <alignment vertical="center"/>
    </xf>
    <xf numFmtId="176" fontId="3" fillId="0" borderId="18" xfId="0" applyNumberFormat="1" applyFont="1" applyBorder="1">
      <alignment vertical="center"/>
    </xf>
    <xf numFmtId="176" fontId="7" fillId="0" borderId="19" xfId="0" applyNumberFormat="1" applyFont="1" applyBorder="1" applyAlignment="1">
      <alignment horizontal="right"/>
    </xf>
    <xf numFmtId="176" fontId="7" fillId="0" borderId="0" xfId="0" applyNumberFormat="1" applyFont="1" applyAlignment="1">
      <alignment horizontal="right"/>
    </xf>
    <xf numFmtId="176" fontId="3" fillId="0" borderId="22" xfId="0" applyNumberFormat="1" applyFont="1" applyBorder="1">
      <alignment vertical="center"/>
    </xf>
    <xf numFmtId="176" fontId="7" fillId="0" borderId="23" xfId="0" applyNumberFormat="1" applyFont="1" applyBorder="1" applyAlignment="1">
      <alignment horizontal="right"/>
    </xf>
    <xf numFmtId="176" fontId="4" fillId="0" borderId="0" xfId="0" applyNumberFormat="1" applyFont="1">
      <alignment vertical="center"/>
    </xf>
    <xf numFmtId="176" fontId="7" fillId="0" borderId="29" xfId="0" applyNumberFormat="1" applyFont="1" applyBorder="1" applyAlignment="1">
      <alignment horizontal="right"/>
    </xf>
    <xf numFmtId="176" fontId="7" fillId="0" borderId="14" xfId="0" applyNumberFormat="1" applyFont="1" applyBorder="1" applyAlignment="1">
      <alignment horizontal="right"/>
    </xf>
    <xf numFmtId="176" fontId="6" fillId="0" borderId="0" xfId="0" applyNumberFormat="1" applyFont="1" applyAlignment="1">
      <alignment horizontal="left"/>
    </xf>
    <xf numFmtId="176" fontId="11" fillId="0" borderId="0" xfId="0" applyNumberFormat="1" applyFont="1" applyAlignment="1">
      <alignment horizontal="right" vertical="center" indent="1"/>
    </xf>
    <xf numFmtId="176" fontId="11" fillId="0" borderId="0" xfId="0" applyNumberFormat="1" applyFont="1">
      <alignment vertical="center"/>
    </xf>
    <xf numFmtId="176" fontId="4" fillId="0" borderId="0" xfId="0" applyNumberFormat="1" applyFont="1" applyAlignment="1">
      <alignment horizontal="center" vertical="center"/>
    </xf>
    <xf numFmtId="176" fontId="9" fillId="0" borderId="15" xfId="0" applyNumberFormat="1" applyFont="1" applyBorder="1" applyAlignment="1">
      <alignment horizontal="left" vertical="center" indent="1"/>
    </xf>
    <xf numFmtId="176" fontId="6" fillId="0" borderId="0" xfId="0" applyNumberFormat="1" applyFont="1" applyAlignment="1">
      <alignment horizontal="center" vertical="center"/>
    </xf>
    <xf numFmtId="176" fontId="3" fillId="0" borderId="28" xfId="0" applyNumberFormat="1" applyFont="1" applyBorder="1">
      <alignment vertical="center"/>
    </xf>
    <xf numFmtId="176" fontId="9" fillId="0" borderId="0" xfId="0" applyNumberFormat="1" applyFont="1" applyAlignment="1">
      <alignment horizontal="left" vertical="center"/>
    </xf>
    <xf numFmtId="176" fontId="9" fillId="0" borderId="0" xfId="0" applyNumberFormat="1" applyFont="1">
      <alignment vertical="center"/>
    </xf>
    <xf numFmtId="176" fontId="3" fillId="0" borderId="0" xfId="0" applyNumberFormat="1" applyFont="1" applyAlignment="1"/>
    <xf numFmtId="176" fontId="12" fillId="0" borderId="0" xfId="0" applyNumberFormat="1" applyFont="1">
      <alignment vertical="center"/>
    </xf>
    <xf numFmtId="176" fontId="3" fillId="0" borderId="34" xfId="0" applyNumberFormat="1" applyFont="1" applyBorder="1">
      <alignment vertical="center"/>
    </xf>
    <xf numFmtId="176" fontId="14" fillId="0" borderId="0" xfId="0" applyNumberFormat="1" applyFont="1">
      <alignment vertical="center"/>
    </xf>
    <xf numFmtId="176" fontId="3" fillId="0" borderId="8" xfId="0" applyNumberFormat="1" applyFont="1" applyBorder="1" applyAlignment="1">
      <alignment horizontal="left" vertical="center"/>
    </xf>
    <xf numFmtId="176" fontId="3" fillId="0" borderId="27" xfId="0" applyNumberFormat="1" applyFont="1" applyBorder="1" applyAlignment="1">
      <alignment horizontal="left" vertical="center"/>
    </xf>
    <xf numFmtId="177" fontId="18" fillId="2" borderId="0" xfId="0" applyNumberFormat="1" applyFont="1" applyFill="1">
      <alignment vertical="center"/>
    </xf>
    <xf numFmtId="176" fontId="15" fillId="2" borderId="0" xfId="0" applyNumberFormat="1" applyFont="1" applyFill="1">
      <alignment vertical="center"/>
    </xf>
    <xf numFmtId="176" fontId="3" fillId="0" borderId="36" xfId="0" applyNumberFormat="1" applyFont="1" applyBorder="1" applyAlignment="1">
      <alignment horizontal="center" vertical="center"/>
    </xf>
    <xf numFmtId="176" fontId="3" fillId="0" borderId="33" xfId="0" applyNumberFormat="1" applyFont="1" applyBorder="1" applyAlignment="1">
      <alignment horizontal="center" vertical="center"/>
    </xf>
    <xf numFmtId="176" fontId="3" fillId="0" borderId="52" xfId="0" applyNumberFormat="1" applyFont="1" applyBorder="1">
      <alignment vertical="center"/>
    </xf>
    <xf numFmtId="176" fontId="7" fillId="0" borderId="53" xfId="0" applyNumberFormat="1" applyFont="1" applyBorder="1" applyAlignment="1">
      <alignment horizontal="right"/>
    </xf>
    <xf numFmtId="176" fontId="9" fillId="2" borderId="0" xfId="0" applyNumberFormat="1" applyFont="1" applyFill="1">
      <alignment vertical="center"/>
    </xf>
    <xf numFmtId="176" fontId="11" fillId="0" borderId="0" xfId="0" applyNumberFormat="1" applyFont="1" applyAlignment="1">
      <alignment horizontal="left" vertical="center" indent="1"/>
    </xf>
    <xf numFmtId="176" fontId="15" fillId="0" borderId="28" xfId="0" applyNumberFormat="1" applyFont="1" applyBorder="1">
      <alignment vertical="center"/>
    </xf>
    <xf numFmtId="0" fontId="20" fillId="0" borderId="0" xfId="0" applyFont="1">
      <alignment vertical="center"/>
    </xf>
    <xf numFmtId="176" fontId="6" fillId="0" borderId="0" xfId="0" applyNumberFormat="1" applyFont="1" applyAlignment="1">
      <alignment horizontal="right" vertical="center"/>
    </xf>
    <xf numFmtId="176" fontId="3" fillId="0" borderId="25" xfId="0" applyNumberFormat="1" applyFont="1" applyBorder="1">
      <alignment vertical="center"/>
    </xf>
    <xf numFmtId="176" fontId="3" fillId="0" borderId="31" xfId="0" applyNumberFormat="1" applyFont="1" applyBorder="1">
      <alignment vertical="center"/>
    </xf>
    <xf numFmtId="176" fontId="3" fillId="0" borderId="15" xfId="0" applyNumberFormat="1" applyFont="1" applyBorder="1" applyAlignment="1">
      <alignment horizontal="left" vertical="center" indent="1"/>
    </xf>
    <xf numFmtId="0" fontId="21" fillId="0" borderId="0" xfId="0" applyFont="1">
      <alignment vertical="center"/>
    </xf>
    <xf numFmtId="176" fontId="3" fillId="0" borderId="38" xfId="0" applyNumberFormat="1" applyFont="1" applyBorder="1">
      <alignment vertical="center"/>
    </xf>
    <xf numFmtId="176" fontId="15" fillId="0" borderId="21" xfId="0" applyNumberFormat="1" applyFont="1" applyBorder="1">
      <alignment vertical="center"/>
    </xf>
    <xf numFmtId="176" fontId="15" fillId="0" borderId="22" xfId="0" applyNumberFormat="1" applyFont="1" applyBorder="1">
      <alignment vertical="center"/>
    </xf>
    <xf numFmtId="176" fontId="15" fillId="0" borderId="51" xfId="0" applyNumberFormat="1" applyFont="1" applyBorder="1">
      <alignment vertical="center"/>
    </xf>
    <xf numFmtId="176" fontId="15" fillId="0" borderId="52" xfId="0" applyNumberFormat="1" applyFont="1" applyBorder="1">
      <alignment vertical="center"/>
    </xf>
    <xf numFmtId="176" fontId="13" fillId="2" borderId="0" xfId="0" applyNumberFormat="1" applyFont="1" applyFill="1" applyAlignment="1">
      <alignment horizontal="right" vertical="center"/>
    </xf>
    <xf numFmtId="177" fontId="11" fillId="0" borderId="0" xfId="0" applyNumberFormat="1" applyFont="1" applyAlignment="1">
      <alignment horizontal="right" vertical="top"/>
    </xf>
    <xf numFmtId="176" fontId="15" fillId="0" borderId="0" xfId="0" applyNumberFormat="1" applyFont="1" applyAlignment="1">
      <alignment horizontal="center" vertical="center"/>
    </xf>
    <xf numFmtId="177" fontId="25" fillId="2" borderId="0" xfId="0" applyNumberFormat="1" applyFont="1" applyFill="1">
      <alignment vertical="center"/>
    </xf>
    <xf numFmtId="176" fontId="26" fillId="0" borderId="0" xfId="0" applyNumberFormat="1" applyFont="1">
      <alignment vertical="center"/>
    </xf>
    <xf numFmtId="177" fontId="27" fillId="0" borderId="0" xfId="0" applyNumberFormat="1" applyFont="1">
      <alignment vertical="center"/>
    </xf>
    <xf numFmtId="176" fontId="9" fillId="0" borderId="10" xfId="0" applyNumberFormat="1" applyFont="1" applyBorder="1" applyAlignment="1">
      <alignment vertical="center" shrinkToFit="1"/>
    </xf>
    <xf numFmtId="176" fontId="15" fillId="0" borderId="0" xfId="0" applyNumberFormat="1" applyFont="1">
      <alignment vertical="center"/>
    </xf>
    <xf numFmtId="176" fontId="15" fillId="0" borderId="0" xfId="0" applyNumberFormat="1" applyFont="1" applyAlignment="1">
      <alignment horizontal="right" vertical="center"/>
    </xf>
    <xf numFmtId="176" fontId="15" fillId="0" borderId="0" xfId="0" applyNumberFormat="1" applyFont="1" applyAlignment="1">
      <alignment vertical="center" wrapText="1"/>
    </xf>
    <xf numFmtId="176" fontId="18" fillId="2" borderId="0" xfId="0" applyNumberFormat="1" applyFont="1" applyFill="1">
      <alignment vertical="center"/>
    </xf>
    <xf numFmtId="176" fontId="4" fillId="0" borderId="0" xfId="0" applyNumberFormat="1" applyFont="1" applyAlignment="1">
      <alignment horizontal="left" vertical="center"/>
    </xf>
    <xf numFmtId="176" fontId="3" fillId="0" borderId="0" xfId="0" applyNumberFormat="1" applyFont="1" applyAlignment="1">
      <alignment horizontal="left" vertical="center"/>
    </xf>
    <xf numFmtId="176" fontId="22" fillId="0" borderId="0" xfId="0" applyNumberFormat="1" applyFont="1" applyAlignment="1">
      <alignment vertical="center" wrapText="1"/>
    </xf>
    <xf numFmtId="176" fontId="3" fillId="0" borderId="0" xfId="0" applyNumberFormat="1" applyFont="1" applyAlignment="1">
      <alignment horizontal="center" vertical="center"/>
    </xf>
    <xf numFmtId="176" fontId="3" fillId="0" borderId="9" xfId="0" applyNumberFormat="1" applyFont="1" applyBorder="1" applyAlignment="1">
      <alignment horizontal="left" vertical="center" indent="1"/>
    </xf>
    <xf numFmtId="176" fontId="3" fillId="0" borderId="28" xfId="0" applyNumberFormat="1" applyFont="1" applyBorder="1" applyAlignment="1">
      <alignment horizontal="left" vertical="center" indent="1"/>
    </xf>
    <xf numFmtId="176" fontId="22" fillId="0" borderId="0" xfId="0" applyNumberFormat="1" applyFont="1" applyAlignment="1">
      <alignment horizontal="left" vertical="center" wrapText="1"/>
    </xf>
    <xf numFmtId="176" fontId="22" fillId="0" borderId="39" xfId="0" applyNumberFormat="1" applyFont="1" applyBorder="1" applyAlignment="1">
      <alignment horizontal="left" vertical="center" wrapText="1"/>
    </xf>
    <xf numFmtId="0" fontId="3" fillId="0" borderId="0" xfId="0" applyFont="1">
      <alignment vertical="center"/>
    </xf>
    <xf numFmtId="0" fontId="30" fillId="5" borderId="7" xfId="0" applyFont="1" applyFill="1" applyBorder="1" applyAlignment="1">
      <alignment horizontal="center" vertical="center"/>
    </xf>
    <xf numFmtId="0" fontId="30" fillId="0" borderId="7" xfId="0" applyFont="1" applyBorder="1">
      <alignment vertical="center"/>
    </xf>
    <xf numFmtId="0" fontId="0" fillId="0" borderId="50" xfId="0" applyBorder="1">
      <alignment vertical="center"/>
    </xf>
    <xf numFmtId="0" fontId="0" fillId="0" borderId="7" xfId="0" applyBorder="1">
      <alignment vertical="center"/>
    </xf>
    <xf numFmtId="176" fontId="3" fillId="0" borderId="8" xfId="0" applyNumberFormat="1" applyFont="1" applyBorder="1" applyAlignment="1">
      <alignment horizontal="left" vertical="center" indent="1"/>
    </xf>
    <xf numFmtId="176" fontId="3" fillId="0" borderId="11" xfId="0" applyNumberFormat="1" applyFont="1" applyBorder="1" applyAlignment="1">
      <alignment horizontal="left" vertical="center" indent="1"/>
    </xf>
    <xf numFmtId="176" fontId="3" fillId="0" borderId="13" xfId="0" applyNumberFormat="1" applyFont="1" applyBorder="1" applyAlignment="1">
      <alignment horizontal="left" vertical="center" indent="1"/>
    </xf>
    <xf numFmtId="0" fontId="33" fillId="0" borderId="7" xfId="0" applyFont="1" applyBorder="1">
      <alignment vertical="center"/>
    </xf>
    <xf numFmtId="0" fontId="33" fillId="0" borderId="0" xfId="0" applyFont="1">
      <alignment vertical="center"/>
    </xf>
    <xf numFmtId="176" fontId="15" fillId="0" borderId="11" xfId="0" applyNumberFormat="1" applyFont="1" applyBorder="1" applyAlignment="1">
      <alignment horizontal="left" vertical="center" indent="1"/>
    </xf>
    <xf numFmtId="176" fontId="3" fillId="0" borderId="0" xfId="0" applyNumberFormat="1" applyFont="1" applyAlignment="1">
      <alignment horizontal="left" vertical="center" indent="1"/>
    </xf>
    <xf numFmtId="0" fontId="33" fillId="7" borderId="7" xfId="0" applyFont="1" applyFill="1" applyBorder="1" applyAlignment="1">
      <alignment horizontal="left" vertical="top" wrapText="1"/>
    </xf>
    <xf numFmtId="0" fontId="33" fillId="0" borderId="16" xfId="0" applyFont="1" applyBorder="1" applyAlignment="1">
      <alignment horizontal="left" vertical="top" wrapText="1"/>
    </xf>
    <xf numFmtId="0" fontId="33" fillId="0" borderId="7" xfId="0" applyFont="1" applyBorder="1" applyAlignment="1">
      <alignment horizontal="left" vertical="top" wrapText="1"/>
    </xf>
    <xf numFmtId="0" fontId="33" fillId="0" borderId="0" xfId="0" applyFont="1" applyAlignment="1">
      <alignment horizontal="left" vertical="top" wrapText="1"/>
    </xf>
    <xf numFmtId="0" fontId="33" fillId="7" borderId="7" xfId="0" applyFont="1" applyFill="1" applyBorder="1" applyAlignment="1">
      <alignment horizontal="center" vertical="center"/>
    </xf>
    <xf numFmtId="0" fontId="33" fillId="0" borderId="16" xfId="0" applyFont="1" applyBorder="1" applyAlignment="1">
      <alignment horizontal="center" vertical="center"/>
    </xf>
    <xf numFmtId="0" fontId="33" fillId="0" borderId="7" xfId="0" applyFont="1" applyBorder="1" applyAlignment="1">
      <alignment horizontal="center" vertical="center"/>
    </xf>
    <xf numFmtId="0" fontId="33" fillId="0" borderId="0" xfId="0" applyFont="1" applyAlignment="1">
      <alignment horizontal="center" vertical="center"/>
    </xf>
    <xf numFmtId="0" fontId="33" fillId="7" borderId="7" xfId="0" applyFont="1" applyFill="1" applyBorder="1">
      <alignment vertical="center"/>
    </xf>
    <xf numFmtId="176" fontId="3" fillId="0" borderId="0" xfId="0" applyNumberFormat="1" applyFont="1" applyAlignment="1">
      <alignment horizontal="center" vertical="center" textRotation="255"/>
    </xf>
    <xf numFmtId="176" fontId="9" fillId="0" borderId="0" xfId="0" applyNumberFormat="1" applyFont="1" applyAlignment="1">
      <alignment horizontal="center" vertical="center" textRotation="255"/>
    </xf>
    <xf numFmtId="0" fontId="33" fillId="10" borderId="7" xfId="0" applyFont="1" applyFill="1" applyBorder="1" applyAlignment="1">
      <alignment horizontal="center" vertical="center"/>
    </xf>
    <xf numFmtId="0" fontId="33" fillId="11" borderId="7" xfId="0" applyFont="1" applyFill="1" applyBorder="1">
      <alignment vertical="center"/>
    </xf>
    <xf numFmtId="0" fontId="3" fillId="0" borderId="39" xfId="0" applyFont="1" applyBorder="1">
      <alignment vertical="center"/>
    </xf>
    <xf numFmtId="0" fontId="6" fillId="2" borderId="41" xfId="0" applyFont="1" applyFill="1" applyBorder="1" applyAlignment="1">
      <alignment horizontal="center" vertical="center"/>
    </xf>
    <xf numFmtId="0" fontId="10" fillId="2" borderId="86" xfId="0" applyFont="1" applyFill="1" applyBorder="1">
      <alignment vertical="center"/>
    </xf>
    <xf numFmtId="0" fontId="3" fillId="2" borderId="42" xfId="0" applyFont="1" applyFill="1" applyBorder="1">
      <alignment vertical="center"/>
    </xf>
    <xf numFmtId="0" fontId="9" fillId="2" borderId="42" xfId="0" applyFont="1" applyFill="1" applyBorder="1">
      <alignment vertical="center"/>
    </xf>
    <xf numFmtId="0" fontId="3" fillId="2" borderId="45" xfId="0" applyFont="1" applyFill="1" applyBorder="1">
      <alignment vertical="center"/>
    </xf>
    <xf numFmtId="0" fontId="3" fillId="2" borderId="0" xfId="0" applyFont="1" applyFill="1">
      <alignment vertical="center"/>
    </xf>
    <xf numFmtId="0" fontId="6" fillId="0" borderId="41" xfId="0" applyFont="1" applyBorder="1" applyAlignment="1">
      <alignment horizontal="center" vertical="center"/>
    </xf>
    <xf numFmtId="0" fontId="15" fillId="0" borderId="39" xfId="0" applyFont="1" applyBorder="1">
      <alignment vertical="center"/>
    </xf>
    <xf numFmtId="0" fontId="15" fillId="0" borderId="0" xfId="0" applyFont="1" applyAlignment="1">
      <alignment horizontal="center" vertical="center"/>
    </xf>
    <xf numFmtId="0" fontId="3" fillId="0" borderId="40" xfId="0" applyFont="1" applyBorder="1">
      <alignment vertical="center"/>
    </xf>
    <xf numFmtId="0" fontId="0" fillId="0" borderId="33" xfId="0" applyBorder="1">
      <alignment vertical="center"/>
    </xf>
    <xf numFmtId="0" fontId="0" fillId="0" borderId="34" xfId="0" applyBorder="1">
      <alignment vertical="center"/>
    </xf>
    <xf numFmtId="0" fontId="3" fillId="0" borderId="34" xfId="0" applyFont="1" applyBorder="1">
      <alignment vertical="center"/>
    </xf>
    <xf numFmtId="0" fontId="3" fillId="0" borderId="35" xfId="0" applyFont="1" applyBorder="1">
      <alignment vertical="center"/>
    </xf>
    <xf numFmtId="0" fontId="0" fillId="0" borderId="36" xfId="0" applyBorder="1">
      <alignment vertical="center"/>
    </xf>
    <xf numFmtId="0" fontId="3" fillId="0" borderId="37" xfId="0" applyFont="1" applyBorder="1">
      <alignment vertical="center"/>
    </xf>
    <xf numFmtId="0" fontId="3" fillId="0" borderId="80" xfId="0" applyFont="1" applyBorder="1" applyAlignment="1">
      <alignment horizontal="center" vertical="center"/>
    </xf>
    <xf numFmtId="0" fontId="9" fillId="0" borderId="2" xfId="0" applyFont="1" applyBorder="1">
      <alignment vertical="center"/>
    </xf>
    <xf numFmtId="0" fontId="3" fillId="0" borderId="2" xfId="0" applyFont="1" applyBorder="1">
      <alignment vertical="center"/>
    </xf>
    <xf numFmtId="0" fontId="3" fillId="0" borderId="2" xfId="0" applyFont="1" applyBorder="1" applyAlignment="1">
      <alignment horizontal="right" vertical="center"/>
    </xf>
    <xf numFmtId="0" fontId="3" fillId="0" borderId="79" xfId="0" applyFont="1" applyBorder="1">
      <alignment vertical="center"/>
    </xf>
    <xf numFmtId="0" fontId="0" fillId="0" borderId="38" xfId="0" applyBorder="1">
      <alignment vertical="center"/>
    </xf>
    <xf numFmtId="0" fontId="0" fillId="0" borderId="39" xfId="0" applyBorder="1">
      <alignment vertical="center"/>
    </xf>
    <xf numFmtId="0" fontId="3" fillId="2" borderId="39" xfId="0" applyFont="1" applyFill="1" applyBorder="1" applyAlignment="1">
      <alignment horizontal="center" vertical="center"/>
    </xf>
    <xf numFmtId="0" fontId="33" fillId="0" borderId="20" xfId="0" applyFont="1" applyBorder="1" applyAlignment="1">
      <alignment horizontal="left" vertical="top" wrapText="1"/>
    </xf>
    <xf numFmtId="176" fontId="35" fillId="0" borderId="39" xfId="0" applyNumberFormat="1" applyFont="1" applyBorder="1" applyAlignment="1">
      <alignment horizontal="center" vertical="center" wrapText="1"/>
    </xf>
    <xf numFmtId="0" fontId="30" fillId="5" borderId="7" xfId="0" applyFont="1" applyFill="1" applyBorder="1" applyAlignment="1">
      <alignment horizontal="left" vertical="center"/>
    </xf>
    <xf numFmtId="0" fontId="3" fillId="2" borderId="48" xfId="0" applyFont="1" applyFill="1" applyBorder="1" applyAlignment="1">
      <alignment horizontal="center" vertical="center"/>
    </xf>
    <xf numFmtId="0" fontId="33" fillId="0" borderId="50" xfId="0" applyFont="1" applyBorder="1">
      <alignment vertical="center"/>
    </xf>
    <xf numFmtId="0" fontId="31" fillId="5" borderId="7" xfId="0" applyFont="1" applyFill="1" applyBorder="1" applyAlignment="1">
      <alignment horizontal="center" vertical="center"/>
    </xf>
    <xf numFmtId="0" fontId="38" fillId="5" borderId="7" xfId="0" applyFont="1" applyFill="1" applyBorder="1">
      <alignment vertical="center"/>
    </xf>
    <xf numFmtId="0" fontId="38" fillId="5" borderId="7" xfId="0" applyFont="1" applyFill="1" applyBorder="1" applyAlignment="1">
      <alignment horizontal="center" vertical="center"/>
    </xf>
    <xf numFmtId="176" fontId="3" fillId="7" borderId="39" xfId="0" applyNumberFormat="1" applyFont="1" applyFill="1" applyBorder="1" applyAlignment="1">
      <alignment horizontal="center" vertical="center"/>
    </xf>
    <xf numFmtId="0" fontId="3" fillId="7" borderId="0" xfId="0" applyFont="1" applyFill="1">
      <alignment vertical="center"/>
    </xf>
    <xf numFmtId="0" fontId="3" fillId="7" borderId="39" xfId="0" applyFont="1" applyFill="1" applyBorder="1">
      <alignment vertical="center"/>
    </xf>
    <xf numFmtId="0" fontId="0" fillId="7" borderId="0" xfId="0" applyFill="1">
      <alignment vertical="center"/>
    </xf>
    <xf numFmtId="0" fontId="31" fillId="7" borderId="0" xfId="0" applyFont="1" applyFill="1">
      <alignment vertical="center"/>
    </xf>
    <xf numFmtId="176" fontId="4" fillId="0" borderId="11" xfId="0" applyNumberFormat="1" applyFont="1" applyBorder="1" applyAlignment="1">
      <alignment horizontal="center" vertical="center"/>
    </xf>
    <xf numFmtId="176" fontId="9" fillId="0" borderId="0" xfId="0" applyNumberFormat="1" applyFont="1" applyAlignment="1">
      <alignment horizontal="center" vertical="center"/>
    </xf>
    <xf numFmtId="0" fontId="3" fillId="0" borderId="88" xfId="0" applyFont="1" applyBorder="1" applyAlignment="1">
      <alignment horizontal="center" vertical="center"/>
    </xf>
    <xf numFmtId="0" fontId="15" fillId="7" borderId="87" xfId="0" applyFont="1" applyFill="1" applyBorder="1">
      <alignment vertical="center"/>
    </xf>
    <xf numFmtId="0" fontId="3" fillId="7" borderId="87" xfId="0" applyFont="1" applyFill="1" applyBorder="1">
      <alignment vertical="center"/>
    </xf>
    <xf numFmtId="176" fontId="11" fillId="2" borderId="0" xfId="0" applyNumberFormat="1" applyFont="1" applyFill="1">
      <alignment vertical="center"/>
    </xf>
    <xf numFmtId="176" fontId="11" fillId="0" borderId="0" xfId="0" applyNumberFormat="1" applyFont="1" applyAlignment="1">
      <alignment vertical="center" wrapText="1"/>
    </xf>
    <xf numFmtId="176" fontId="9" fillId="2" borderId="0" xfId="0" applyNumberFormat="1" applyFont="1" applyFill="1" applyAlignment="1">
      <alignment vertical="center" wrapText="1"/>
    </xf>
    <xf numFmtId="176" fontId="13" fillId="2" borderId="0" xfId="0" applyNumberFormat="1" applyFont="1" applyFill="1">
      <alignment vertical="center"/>
    </xf>
    <xf numFmtId="176" fontId="15" fillId="2" borderId="0" xfId="0" applyNumberFormat="1" applyFont="1" applyFill="1" applyAlignment="1">
      <alignment horizontal="left" vertical="center"/>
    </xf>
    <xf numFmtId="176" fontId="15" fillId="2" borderId="0" xfId="0" applyNumberFormat="1" applyFont="1" applyFill="1" applyAlignment="1">
      <alignment horizontal="center" vertical="center"/>
    </xf>
    <xf numFmtId="176" fontId="3" fillId="0" borderId="0" xfId="0" applyNumberFormat="1" applyFont="1" applyAlignment="1">
      <alignment vertical="top"/>
    </xf>
    <xf numFmtId="176" fontId="3" fillId="0" borderId="0" xfId="0" applyNumberFormat="1" applyFont="1" applyAlignment="1">
      <alignment horizontal="left" vertical="center" wrapText="1" indent="1"/>
    </xf>
    <xf numFmtId="182" fontId="3" fillId="0" borderId="0" xfId="0" applyNumberFormat="1" applyFont="1" applyAlignment="1">
      <alignment horizontal="center" vertical="center"/>
    </xf>
    <xf numFmtId="0" fontId="3" fillId="0" borderId="36" xfId="0" applyFont="1" applyBorder="1" applyAlignment="1">
      <alignment horizontal="center" vertical="center"/>
    </xf>
    <xf numFmtId="0" fontId="0" fillId="7" borderId="39" xfId="0" applyFill="1" applyBorder="1">
      <alignment vertical="center"/>
    </xf>
    <xf numFmtId="0" fontId="0" fillId="0" borderId="7" xfId="0" applyBorder="1" applyAlignment="1">
      <alignment horizontal="center" vertical="center"/>
    </xf>
    <xf numFmtId="176" fontId="9" fillId="0" borderId="8" xfId="0" applyNumberFormat="1" applyFont="1" applyBorder="1" applyAlignment="1">
      <alignment horizontal="left" vertical="center" indent="1"/>
    </xf>
    <xf numFmtId="176" fontId="9" fillId="0" borderId="11" xfId="0" applyNumberFormat="1" applyFont="1" applyBorder="1" applyAlignment="1">
      <alignment horizontal="left" vertical="center" indent="1"/>
    </xf>
    <xf numFmtId="176" fontId="9" fillId="0" borderId="13" xfId="0" applyNumberFormat="1" applyFont="1" applyBorder="1" applyAlignment="1">
      <alignment horizontal="left" vertical="center" indent="1"/>
    </xf>
    <xf numFmtId="176" fontId="15" fillId="0" borderId="28" xfId="0" applyNumberFormat="1" applyFont="1" applyBorder="1" applyAlignment="1">
      <alignment vertical="center" shrinkToFit="1"/>
    </xf>
    <xf numFmtId="176" fontId="6" fillId="0" borderId="0" xfId="0" applyNumberFormat="1" applyFont="1" applyAlignment="1">
      <alignment horizontal="center" vertical="center" wrapText="1"/>
    </xf>
    <xf numFmtId="176" fontId="3" fillId="0" borderId="28" xfId="0" applyNumberFormat="1" applyFont="1" applyBorder="1" applyAlignment="1">
      <alignment horizontal="center" vertical="center"/>
    </xf>
    <xf numFmtId="176" fontId="3" fillId="0" borderId="25" xfId="0" applyNumberFormat="1" applyFont="1" applyBorder="1" applyAlignment="1">
      <alignment horizontal="center" vertical="center"/>
    </xf>
    <xf numFmtId="176" fontId="3" fillId="0" borderId="31" xfId="0" applyNumberFormat="1" applyFont="1" applyBorder="1" applyAlignment="1">
      <alignment horizontal="center" vertical="center"/>
    </xf>
    <xf numFmtId="176" fontId="15" fillId="0" borderId="28" xfId="0" applyNumberFormat="1" applyFont="1" applyBorder="1" applyAlignment="1">
      <alignment horizontal="center" vertical="center"/>
    </xf>
    <xf numFmtId="176" fontId="6" fillId="0" borderId="0" xfId="0" applyNumberFormat="1" applyFont="1" applyAlignment="1">
      <alignment horizontal="right"/>
    </xf>
    <xf numFmtId="0" fontId="33" fillId="11" borderId="7" xfId="0" applyFont="1" applyFill="1" applyBorder="1" applyAlignment="1">
      <alignment horizontal="center" vertical="center"/>
    </xf>
    <xf numFmtId="176" fontId="18" fillId="0" borderId="0" xfId="0" applyNumberFormat="1" applyFont="1" applyAlignment="1">
      <alignment vertical="center" wrapText="1"/>
    </xf>
    <xf numFmtId="176" fontId="18" fillId="0" borderId="0" xfId="0" applyNumberFormat="1" applyFont="1" applyAlignment="1">
      <alignment horizontal="right" vertical="center"/>
    </xf>
    <xf numFmtId="176" fontId="9" fillId="0" borderId="0" xfId="0" applyNumberFormat="1" applyFont="1" applyAlignment="1">
      <alignment horizontal="right" vertical="center"/>
    </xf>
    <xf numFmtId="0" fontId="33" fillId="9" borderId="7" xfId="0" applyFont="1" applyFill="1" applyBorder="1" applyAlignment="1">
      <alignment horizontal="center" vertical="center"/>
    </xf>
    <xf numFmtId="176" fontId="13" fillId="0" borderId="0" xfId="0" applyNumberFormat="1" applyFont="1" applyAlignment="1">
      <alignment horizontal="left" vertical="center"/>
    </xf>
    <xf numFmtId="176" fontId="35" fillId="0" borderId="0" xfId="0" applyNumberFormat="1" applyFont="1">
      <alignment vertical="center"/>
    </xf>
    <xf numFmtId="176" fontId="6" fillId="0" borderId="0" xfId="0" applyNumberFormat="1" applyFont="1" applyAlignment="1">
      <alignment horizontal="left" vertical="center" indent="1"/>
    </xf>
    <xf numFmtId="176" fontId="18" fillId="0" borderId="0" xfId="0" applyNumberFormat="1" applyFont="1">
      <alignment vertical="center"/>
    </xf>
    <xf numFmtId="176" fontId="6" fillId="0" borderId="12" xfId="0" applyNumberFormat="1" applyFont="1" applyBorder="1" applyAlignment="1">
      <alignment horizontal="right" vertical="center"/>
    </xf>
    <xf numFmtId="0" fontId="30" fillId="0" borderId="0" xfId="0" applyFont="1" applyAlignment="1">
      <alignment horizontal="center" vertical="center"/>
    </xf>
    <xf numFmtId="0" fontId="30" fillId="0" borderId="0" xfId="0" applyFont="1" applyAlignment="1">
      <alignment horizontal="left" vertical="center"/>
    </xf>
    <xf numFmtId="0" fontId="30" fillId="0" borderId="0" xfId="0" applyFont="1">
      <alignment vertical="center"/>
    </xf>
    <xf numFmtId="176" fontId="3" fillId="13" borderId="0" xfId="0" applyNumberFormat="1" applyFont="1" applyFill="1">
      <alignment vertical="center"/>
    </xf>
    <xf numFmtId="176" fontId="28" fillId="13" borderId="0" xfId="2" applyNumberFormat="1" applyFill="1">
      <alignment vertical="center"/>
    </xf>
    <xf numFmtId="0" fontId="0" fillId="13" borderId="0" xfId="0" applyFill="1">
      <alignment vertical="center"/>
    </xf>
    <xf numFmtId="176" fontId="9" fillId="13" borderId="0" xfId="0" applyNumberFormat="1" applyFont="1" applyFill="1">
      <alignment vertical="center"/>
    </xf>
    <xf numFmtId="0" fontId="36" fillId="13" borderId="0" xfId="0" applyFont="1" applyFill="1">
      <alignment vertical="center"/>
    </xf>
    <xf numFmtId="0" fontId="31" fillId="13" borderId="0" xfId="0" applyFont="1" applyFill="1">
      <alignment vertical="center"/>
    </xf>
    <xf numFmtId="176" fontId="15" fillId="13" borderId="0" xfId="0" applyNumberFormat="1" applyFont="1" applyFill="1">
      <alignment vertical="center"/>
    </xf>
    <xf numFmtId="176" fontId="15" fillId="13" borderId="0" xfId="0" applyNumberFormat="1" applyFont="1" applyFill="1" applyAlignment="1">
      <alignment horizontal="center" vertical="center"/>
    </xf>
    <xf numFmtId="0" fontId="20" fillId="13" borderId="0" xfId="0" applyFont="1" applyFill="1">
      <alignment vertical="center"/>
    </xf>
    <xf numFmtId="176" fontId="32" fillId="13" borderId="0" xfId="0" applyNumberFormat="1" applyFont="1" applyFill="1">
      <alignment vertical="center"/>
    </xf>
    <xf numFmtId="0" fontId="21" fillId="13" borderId="0" xfId="0" applyFont="1" applyFill="1">
      <alignment vertical="center"/>
    </xf>
    <xf numFmtId="176" fontId="10" fillId="13" borderId="0" xfId="0" applyNumberFormat="1" applyFont="1" applyFill="1">
      <alignment vertical="center"/>
    </xf>
    <xf numFmtId="176" fontId="3" fillId="13" borderId="0" xfId="0" applyNumberFormat="1" applyFont="1" applyFill="1" applyAlignment="1">
      <alignment vertical="center" shrinkToFit="1"/>
    </xf>
    <xf numFmtId="177" fontId="9" fillId="13" borderId="0" xfId="0" applyNumberFormat="1" applyFont="1" applyFill="1">
      <alignment vertical="center"/>
    </xf>
    <xf numFmtId="176" fontId="14" fillId="13" borderId="0" xfId="0" applyNumberFormat="1" applyFont="1" applyFill="1">
      <alignment vertical="center"/>
    </xf>
    <xf numFmtId="0" fontId="3" fillId="13" borderId="0" xfId="0" applyFont="1" applyFill="1">
      <alignment vertical="center"/>
    </xf>
    <xf numFmtId="176" fontId="3" fillId="13" borderId="0" xfId="0" applyNumberFormat="1" applyFont="1" applyFill="1" applyAlignment="1">
      <alignment horizontal="center" vertical="center"/>
    </xf>
    <xf numFmtId="176" fontId="6" fillId="13" borderId="0" xfId="0" applyNumberFormat="1" applyFont="1" applyFill="1" applyAlignment="1">
      <alignment horizontal="left"/>
    </xf>
    <xf numFmtId="176" fontId="6" fillId="13" borderId="0" xfId="0" applyNumberFormat="1" applyFont="1" applyFill="1" applyAlignment="1"/>
    <xf numFmtId="176" fontId="3" fillId="13" borderId="0" xfId="0" applyNumberFormat="1" applyFont="1" applyFill="1" applyAlignment="1">
      <alignment vertical="center" wrapText="1"/>
    </xf>
    <xf numFmtId="187" fontId="6" fillId="0" borderId="7" xfId="0" applyNumberFormat="1" applyFont="1" applyBorder="1" applyAlignment="1" applyProtection="1">
      <alignment horizontal="center" vertical="center"/>
      <protection locked="0"/>
    </xf>
    <xf numFmtId="176" fontId="18" fillId="4" borderId="7" xfId="0" applyNumberFormat="1" applyFont="1" applyFill="1" applyBorder="1" applyAlignment="1">
      <alignment horizontal="center" vertical="center"/>
    </xf>
    <xf numFmtId="0" fontId="33" fillId="8" borderId="7" xfId="0" applyFont="1" applyFill="1" applyBorder="1" applyAlignment="1">
      <alignment horizontal="center" vertical="center"/>
    </xf>
    <xf numFmtId="0" fontId="33" fillId="14" borderId="7" xfId="0" applyFont="1" applyFill="1" applyBorder="1" applyAlignment="1">
      <alignment horizontal="left" vertical="top" wrapText="1"/>
    </xf>
    <xf numFmtId="0" fontId="33" fillId="15" borderId="7" xfId="0" applyFont="1" applyFill="1" applyBorder="1" applyAlignment="1">
      <alignment horizontal="left" vertical="top" wrapText="1"/>
    </xf>
    <xf numFmtId="0" fontId="0" fillId="11" borderId="7" xfId="0" applyFill="1" applyBorder="1">
      <alignment vertical="center"/>
    </xf>
    <xf numFmtId="0" fontId="33" fillId="16" borderId="7" xfId="0" applyFont="1" applyFill="1" applyBorder="1" applyAlignment="1">
      <alignment horizontal="center" vertical="center"/>
    </xf>
    <xf numFmtId="0" fontId="0" fillId="11" borderId="7" xfId="0" applyFill="1" applyBorder="1" applyAlignment="1">
      <alignment horizontal="center" vertical="center"/>
    </xf>
    <xf numFmtId="182" fontId="3" fillId="0" borderId="7" xfId="0" applyNumberFormat="1" applyFont="1" applyBorder="1" applyAlignment="1" applyProtection="1">
      <alignment horizontal="center" vertical="center"/>
      <protection locked="0"/>
    </xf>
    <xf numFmtId="188" fontId="33" fillId="0" borderId="7" xfId="0" applyNumberFormat="1" applyFont="1" applyBorder="1" applyAlignment="1">
      <alignment horizontal="center" vertical="center"/>
    </xf>
    <xf numFmtId="189" fontId="33" fillId="0" borderId="7" xfId="0" applyNumberFormat="1" applyFont="1" applyBorder="1" applyAlignment="1">
      <alignment horizontal="center" vertical="center"/>
    </xf>
    <xf numFmtId="176" fontId="34" fillId="0" borderId="0" xfId="0" applyNumberFormat="1" applyFont="1">
      <alignment vertical="center"/>
    </xf>
    <xf numFmtId="176" fontId="7" fillId="0" borderId="20" xfId="0" applyNumberFormat="1" applyFont="1" applyBorder="1" applyAlignment="1">
      <alignment horizontal="left" vertical="center"/>
    </xf>
    <xf numFmtId="184" fontId="33" fillId="0" borderId="7" xfId="0" applyNumberFormat="1" applyFont="1" applyBorder="1" applyAlignment="1">
      <alignment horizontal="center" vertical="center"/>
    </xf>
    <xf numFmtId="176" fontId="34" fillId="0" borderId="0" xfId="0" applyNumberFormat="1" applyFont="1" applyAlignment="1">
      <alignment horizontal="center" vertical="center"/>
    </xf>
    <xf numFmtId="0" fontId="9" fillId="0" borderId="2" xfId="0" applyFont="1" applyBorder="1" applyAlignment="1" applyProtection="1">
      <alignment horizontal="left" vertical="center"/>
      <protection locked="0"/>
    </xf>
    <xf numFmtId="176" fontId="6" fillId="0" borderId="12" xfId="0" applyNumberFormat="1" applyFont="1" applyBorder="1" applyAlignment="1">
      <alignment horizontal="center" vertical="center"/>
    </xf>
    <xf numFmtId="176" fontId="6" fillId="0" borderId="0" xfId="0" applyNumberFormat="1" applyFont="1" applyAlignment="1">
      <alignment horizontal="left" vertical="center" wrapText="1"/>
    </xf>
    <xf numFmtId="176" fontId="11" fillId="0" borderId="28" xfId="0" applyNumberFormat="1" applyFont="1" applyBorder="1" applyAlignment="1">
      <alignment horizontal="right" vertical="center"/>
    </xf>
    <xf numFmtId="176" fontId="11" fillId="0" borderId="52" xfId="0" applyNumberFormat="1" applyFont="1" applyBorder="1" applyAlignment="1">
      <alignment horizontal="left" vertical="center"/>
    </xf>
    <xf numFmtId="176" fontId="11" fillId="0" borderId="0" xfId="0" applyNumberFormat="1" applyFont="1" applyAlignment="1">
      <alignment horizontal="left" vertical="center"/>
    </xf>
    <xf numFmtId="176" fontId="10" fillId="2" borderId="0" xfId="0" applyNumberFormat="1" applyFont="1" applyFill="1">
      <alignment vertical="center"/>
    </xf>
    <xf numFmtId="176" fontId="39" fillId="0" borderId="0" xfId="0" applyNumberFormat="1" applyFont="1">
      <alignment vertical="center"/>
    </xf>
    <xf numFmtId="0" fontId="18" fillId="0" borderId="0" xfId="0" applyFont="1" applyAlignment="1" applyProtection="1">
      <alignment horizontal="left" vertical="center"/>
      <protection locked="0"/>
    </xf>
    <xf numFmtId="176" fontId="3" fillId="17" borderId="0" xfId="0" applyNumberFormat="1" applyFont="1" applyFill="1">
      <alignment vertical="center"/>
    </xf>
    <xf numFmtId="0" fontId="0" fillId="0" borderId="2" xfId="0" applyBorder="1">
      <alignment vertical="center"/>
    </xf>
    <xf numFmtId="0" fontId="0" fillId="0" borderId="2" xfId="0" applyBorder="1" applyAlignment="1">
      <alignment horizontal="center" vertical="center"/>
    </xf>
    <xf numFmtId="0" fontId="33" fillId="0" borderId="2" xfId="0" applyFont="1" applyBorder="1">
      <alignment vertical="center"/>
    </xf>
    <xf numFmtId="0" fontId="33" fillId="0" borderId="2" xfId="0" applyFont="1" applyBorder="1" applyAlignment="1">
      <alignment horizontal="center" vertical="center"/>
    </xf>
    <xf numFmtId="0" fontId="38" fillId="0" borderId="7" xfId="0" applyFont="1" applyBorder="1" applyAlignment="1">
      <alignment horizontal="left" vertical="top" wrapText="1"/>
    </xf>
    <xf numFmtId="176" fontId="3" fillId="2" borderId="34" xfId="0" applyNumberFormat="1" applyFont="1" applyFill="1" applyBorder="1">
      <alignment vertical="center"/>
    </xf>
    <xf numFmtId="176" fontId="3" fillId="2" borderId="35" xfId="0" applyNumberFormat="1" applyFont="1" applyFill="1" applyBorder="1">
      <alignment vertical="center"/>
    </xf>
    <xf numFmtId="176" fontId="3" fillId="2" borderId="37" xfId="0" applyNumberFormat="1" applyFont="1" applyFill="1" applyBorder="1">
      <alignment vertical="center"/>
    </xf>
    <xf numFmtId="0" fontId="3" fillId="2" borderId="37" xfId="0" applyFont="1" applyFill="1" applyBorder="1">
      <alignment vertical="center"/>
    </xf>
    <xf numFmtId="0" fontId="33" fillId="19" borderId="7" xfId="0" applyFont="1" applyFill="1" applyBorder="1" applyAlignment="1">
      <alignment horizontal="center" vertical="center"/>
    </xf>
    <xf numFmtId="190" fontId="33" fillId="0" borderId="7" xfId="3" applyNumberFormat="1" applyFont="1" applyBorder="1" applyAlignment="1">
      <alignment horizontal="center" vertical="center"/>
    </xf>
    <xf numFmtId="0" fontId="41" fillId="11" borderId="7" xfId="0" applyFont="1" applyFill="1" applyBorder="1" applyAlignment="1">
      <alignment horizontal="center" vertical="center"/>
    </xf>
    <xf numFmtId="0" fontId="33" fillId="2" borderId="7" xfId="0" applyFont="1" applyFill="1" applyBorder="1" applyAlignment="1">
      <alignment horizontal="left" vertical="top" wrapText="1"/>
    </xf>
    <xf numFmtId="1" fontId="33" fillId="0" borderId="7" xfId="0" applyNumberFormat="1" applyFont="1" applyBorder="1" applyAlignment="1">
      <alignment horizontal="center" vertical="center"/>
    </xf>
    <xf numFmtId="0" fontId="33" fillId="20" borderId="7" xfId="0" applyFont="1" applyFill="1" applyBorder="1" applyAlignment="1">
      <alignment horizontal="left" vertical="top" wrapText="1"/>
    </xf>
    <xf numFmtId="182" fontId="33" fillId="0" borderId="7" xfId="0" applyNumberFormat="1" applyFont="1" applyBorder="1" applyAlignment="1">
      <alignment horizontal="center" vertical="center"/>
    </xf>
    <xf numFmtId="178" fontId="33" fillId="0" borderId="7" xfId="0" applyNumberFormat="1" applyFont="1" applyBorder="1" applyAlignment="1">
      <alignment horizontal="center" vertical="center"/>
    </xf>
    <xf numFmtId="0" fontId="33" fillId="12" borderId="7" xfId="0" applyFont="1" applyFill="1" applyBorder="1" applyAlignment="1">
      <alignment horizontal="center" vertical="center"/>
    </xf>
    <xf numFmtId="191" fontId="33" fillId="0" borderId="7" xfId="0" applyNumberFormat="1" applyFont="1" applyBorder="1" applyAlignment="1">
      <alignment horizontal="center" vertical="center"/>
    </xf>
    <xf numFmtId="191" fontId="33" fillId="0" borderId="0" xfId="0" applyNumberFormat="1" applyFont="1" applyAlignment="1">
      <alignment horizontal="center" vertical="center"/>
    </xf>
    <xf numFmtId="0" fontId="38" fillId="18" borderId="7" xfId="0" applyFont="1" applyFill="1" applyBorder="1" applyAlignment="1">
      <alignment horizontal="left" vertical="top" wrapText="1"/>
    </xf>
    <xf numFmtId="0" fontId="42" fillId="0" borderId="0" xfId="0" applyFont="1">
      <alignment vertical="center"/>
    </xf>
    <xf numFmtId="0" fontId="33" fillId="0" borderId="7" xfId="0" applyFont="1" applyBorder="1" applyAlignment="1">
      <alignment vertical="top" wrapText="1"/>
    </xf>
    <xf numFmtId="0" fontId="0" fillId="0" borderId="7" xfId="0" applyBorder="1" applyAlignment="1">
      <alignment vertical="top" wrapText="1"/>
    </xf>
    <xf numFmtId="0" fontId="33" fillId="15" borderId="7" xfId="0" applyFont="1" applyFill="1" applyBorder="1" applyAlignment="1">
      <alignment horizontal="center" vertical="center"/>
    </xf>
    <xf numFmtId="0" fontId="33" fillId="14" borderId="7" xfId="0" applyFont="1" applyFill="1" applyBorder="1" applyAlignment="1">
      <alignment vertical="top" wrapText="1"/>
    </xf>
    <xf numFmtId="0" fontId="33" fillId="18" borderId="7" xfId="0" applyFont="1" applyFill="1" applyBorder="1" applyAlignment="1">
      <alignment vertical="top" wrapText="1"/>
    </xf>
    <xf numFmtId="0" fontId="33" fillId="18" borderId="7" xfId="0" applyFont="1" applyFill="1" applyBorder="1" applyAlignment="1">
      <alignment horizontal="center" vertical="center"/>
    </xf>
    <xf numFmtId="0" fontId="33" fillId="2" borderId="7" xfId="0" applyFont="1" applyFill="1" applyBorder="1" applyAlignment="1">
      <alignment vertical="top" wrapText="1"/>
    </xf>
    <xf numFmtId="0" fontId="33" fillId="20" borderId="7" xfId="0" applyFont="1" applyFill="1" applyBorder="1" applyAlignment="1">
      <alignment vertical="top" wrapText="1"/>
    </xf>
    <xf numFmtId="0" fontId="33" fillId="4" borderId="7" xfId="0" applyFont="1" applyFill="1" applyBorder="1" applyAlignment="1">
      <alignment horizontal="center" vertical="center"/>
    </xf>
    <xf numFmtId="0" fontId="38" fillId="4" borderId="7" xfId="0" applyFont="1" applyFill="1" applyBorder="1" applyAlignment="1">
      <alignment horizontal="left" vertical="top" wrapText="1"/>
    </xf>
    <xf numFmtId="0" fontId="33" fillId="21" borderId="7" xfId="0" applyFont="1" applyFill="1" applyBorder="1" applyAlignment="1">
      <alignment vertical="top" wrapText="1"/>
    </xf>
    <xf numFmtId="0" fontId="33" fillId="21" borderId="7" xfId="0" applyFont="1" applyFill="1" applyBorder="1" applyAlignment="1">
      <alignment horizontal="left" vertical="top" wrapText="1"/>
    </xf>
    <xf numFmtId="2" fontId="33" fillId="0" borderId="7" xfId="0" applyNumberFormat="1" applyFont="1" applyBorder="1" applyAlignment="1">
      <alignment horizontal="center" vertical="center"/>
    </xf>
    <xf numFmtId="0" fontId="33" fillId="8" borderId="7" xfId="0" applyFont="1" applyFill="1" applyBorder="1" applyAlignment="1">
      <alignment horizontal="left" vertical="top" wrapText="1"/>
    </xf>
    <xf numFmtId="0" fontId="33" fillId="8" borderId="7" xfId="0" applyFont="1" applyFill="1" applyBorder="1" applyAlignment="1">
      <alignment vertical="top" wrapText="1"/>
    </xf>
    <xf numFmtId="0" fontId="33" fillId="0" borderId="15" xfId="0" applyFont="1" applyBorder="1" applyAlignment="1">
      <alignment horizontal="left" vertical="top" wrapText="1"/>
    </xf>
    <xf numFmtId="0" fontId="33" fillId="0" borderId="15" xfId="0" applyFont="1" applyBorder="1" applyAlignment="1">
      <alignment horizontal="center" vertical="center"/>
    </xf>
    <xf numFmtId="0" fontId="33" fillId="11" borderId="15" xfId="0" applyFont="1" applyFill="1" applyBorder="1" applyAlignment="1">
      <alignment horizontal="center" vertical="center"/>
    </xf>
    <xf numFmtId="0" fontId="33" fillId="11" borderId="15" xfId="0" applyFont="1" applyFill="1" applyBorder="1">
      <alignment vertical="center"/>
    </xf>
    <xf numFmtId="0" fontId="33" fillId="0" borderId="15" xfId="0" applyFont="1" applyBorder="1" applyAlignment="1">
      <alignment vertical="top" wrapText="1"/>
    </xf>
    <xf numFmtId="0" fontId="33" fillId="0" borderId="107" xfId="0" applyFont="1" applyBorder="1" applyAlignment="1">
      <alignment horizontal="left" vertical="top" wrapText="1"/>
    </xf>
    <xf numFmtId="0" fontId="33" fillId="0" borderId="107" xfId="0" applyFont="1" applyBorder="1" applyAlignment="1">
      <alignment horizontal="center" vertical="center"/>
    </xf>
    <xf numFmtId="0" fontId="33" fillId="11" borderId="107" xfId="0" applyFont="1" applyFill="1" applyBorder="1">
      <alignment vertical="center"/>
    </xf>
    <xf numFmtId="0" fontId="33" fillId="0" borderId="107" xfId="0" applyFont="1" applyBorder="1" applyAlignment="1">
      <alignment vertical="top" wrapText="1"/>
    </xf>
    <xf numFmtId="0" fontId="38" fillId="9" borderId="7" xfId="0" applyFont="1" applyFill="1" applyBorder="1" applyAlignment="1">
      <alignment horizontal="left" vertical="top" wrapText="1"/>
    </xf>
    <xf numFmtId="0" fontId="33" fillId="9" borderId="7" xfId="0" applyFont="1" applyFill="1" applyBorder="1" applyAlignment="1">
      <alignment vertical="top" wrapText="1"/>
    </xf>
    <xf numFmtId="0" fontId="33" fillId="22" borderId="7" xfId="0" applyFont="1" applyFill="1" applyBorder="1" applyAlignment="1">
      <alignment horizontal="left" vertical="top" wrapText="1"/>
    </xf>
    <xf numFmtId="0" fontId="33" fillId="22" borderId="7" xfId="0" applyFont="1" applyFill="1" applyBorder="1" applyAlignment="1">
      <alignment vertical="top" wrapText="1"/>
    </xf>
    <xf numFmtId="0" fontId="33" fillId="9" borderId="16" xfId="0" applyFont="1" applyFill="1" applyBorder="1" applyAlignment="1">
      <alignment horizontal="center" vertical="center"/>
    </xf>
    <xf numFmtId="0" fontId="0" fillId="20" borderId="7" xfId="0" applyFill="1" applyBorder="1" applyAlignment="1">
      <alignment vertical="top" wrapText="1"/>
    </xf>
    <xf numFmtId="176" fontId="35" fillId="0" borderId="20" xfId="0" applyNumberFormat="1" applyFont="1" applyBorder="1" applyAlignment="1">
      <alignment horizontal="center" vertical="center"/>
    </xf>
    <xf numFmtId="176" fontId="35" fillId="0" borderId="20" xfId="0" applyNumberFormat="1" applyFont="1" applyBorder="1">
      <alignment vertical="center"/>
    </xf>
    <xf numFmtId="38" fontId="35" fillId="0" borderId="20" xfId="3" applyFont="1" applyBorder="1" applyAlignment="1">
      <alignment horizontal="center" vertical="center"/>
    </xf>
    <xf numFmtId="0" fontId="35" fillId="0" borderId="20" xfId="0" applyFont="1" applyBorder="1" applyAlignment="1">
      <alignment horizontal="center" vertical="center"/>
    </xf>
    <xf numFmtId="176" fontId="35" fillId="0" borderId="20" xfId="0" applyNumberFormat="1" applyFont="1" applyBorder="1" applyAlignment="1">
      <alignment horizontal="center" vertical="center" wrapText="1"/>
    </xf>
    <xf numFmtId="0" fontId="35" fillId="0" borderId="20" xfId="0" applyFont="1" applyBorder="1">
      <alignment vertical="center"/>
    </xf>
    <xf numFmtId="177" fontId="35" fillId="0" borderId="20" xfId="0" applyNumberFormat="1" applyFont="1" applyBorder="1">
      <alignment vertical="center"/>
    </xf>
    <xf numFmtId="0" fontId="35" fillId="0" borderId="20" xfId="0" applyFont="1" applyBorder="1" applyAlignment="1">
      <alignment horizontal="center" vertical="center" wrapText="1"/>
    </xf>
    <xf numFmtId="176" fontId="35" fillId="13" borderId="0" xfId="0" applyNumberFormat="1" applyFont="1" applyFill="1">
      <alignment vertical="center"/>
    </xf>
    <xf numFmtId="176" fontId="35" fillId="0" borderId="50" xfId="0" applyNumberFormat="1" applyFont="1" applyBorder="1">
      <alignment vertical="center"/>
    </xf>
    <xf numFmtId="0" fontId="9" fillId="0" borderId="0" xfId="0" applyFont="1" applyAlignment="1" applyProtection="1">
      <alignment vertical="center" wrapText="1"/>
      <protection locked="0"/>
    </xf>
    <xf numFmtId="0" fontId="9" fillId="0" borderId="7" xfId="0" applyFont="1" applyBorder="1" applyAlignment="1" applyProtection="1">
      <alignment horizontal="left" vertical="center"/>
      <protection locked="0"/>
    </xf>
    <xf numFmtId="176" fontId="9" fillId="0" borderId="0" xfId="0" applyNumberFormat="1" applyFont="1" applyAlignment="1">
      <alignment horizontal="center" vertical="center"/>
    </xf>
    <xf numFmtId="176" fontId="34" fillId="0" borderId="0" xfId="0" applyNumberFormat="1" applyFont="1" applyAlignment="1">
      <alignment horizontal="center" vertical="center"/>
    </xf>
    <xf numFmtId="176" fontId="11" fillId="0" borderId="0" xfId="0" applyNumberFormat="1" applyFont="1" applyAlignment="1">
      <alignment horizontal="left" vertical="center" wrapText="1" indent="1"/>
    </xf>
    <xf numFmtId="0" fontId="9" fillId="0" borderId="0" xfId="0" applyFont="1" applyAlignment="1" applyProtection="1">
      <alignment horizontal="left" vertical="center"/>
      <protection locked="0"/>
    </xf>
    <xf numFmtId="176" fontId="35" fillId="0" borderId="0" xfId="0" applyNumberFormat="1" applyFont="1" applyAlignment="1">
      <alignment horizontal="center" vertical="center"/>
    </xf>
    <xf numFmtId="0" fontId="3" fillId="0" borderId="15"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16" xfId="0" applyFont="1" applyBorder="1" applyAlignment="1" applyProtection="1">
      <alignment horizontal="center" vertical="center"/>
      <protection locked="0"/>
    </xf>
    <xf numFmtId="176" fontId="3" fillId="2" borderId="0" xfId="0" applyNumberFormat="1" applyFont="1" applyFill="1" applyAlignment="1">
      <alignment horizontal="left" vertical="center" wrapText="1"/>
    </xf>
    <xf numFmtId="176" fontId="9" fillId="0" borderId="15" xfId="0" applyNumberFormat="1" applyFont="1" applyBorder="1" applyAlignment="1">
      <alignment horizontal="left" vertical="center" wrapText="1" indent="1"/>
    </xf>
    <xf numFmtId="176" fontId="9" fillId="0" borderId="2" xfId="0" applyNumberFormat="1" applyFont="1" applyBorder="1" applyAlignment="1">
      <alignment horizontal="left" vertical="center" indent="1"/>
    </xf>
    <xf numFmtId="182" fontId="3" fillId="0" borderId="0" xfId="0" applyNumberFormat="1" applyFont="1" applyAlignment="1">
      <alignment horizontal="center" vertical="center"/>
    </xf>
    <xf numFmtId="182" fontId="3" fillId="0" borderId="93" xfId="0" applyNumberFormat="1" applyFont="1" applyBorder="1" applyAlignment="1">
      <alignment horizontal="center" vertical="center"/>
    </xf>
    <xf numFmtId="182" fontId="3" fillId="0" borderId="94" xfId="0" applyNumberFormat="1" applyFont="1" applyBorder="1" applyAlignment="1">
      <alignment horizontal="center" vertical="center"/>
    </xf>
    <xf numFmtId="0" fontId="18" fillId="0" borderId="0" xfId="0" applyFont="1" applyAlignment="1" applyProtection="1">
      <alignment horizontal="left" vertical="center" wrapText="1"/>
      <protection locked="0"/>
    </xf>
    <xf numFmtId="0" fontId="18" fillId="0" borderId="0" xfId="0" applyFont="1" applyAlignment="1" applyProtection="1">
      <alignment horizontal="left" vertical="center"/>
      <protection locked="0"/>
    </xf>
    <xf numFmtId="176" fontId="9" fillId="0" borderId="7" xfId="0" applyNumberFormat="1" applyFont="1" applyBorder="1" applyAlignment="1">
      <alignment horizontal="center" vertical="center"/>
    </xf>
    <xf numFmtId="176" fontId="9" fillId="0" borderId="9" xfId="0" applyNumberFormat="1" applyFont="1" applyBorder="1" applyAlignment="1">
      <alignment horizontal="center" vertical="center"/>
    </xf>
    <xf numFmtId="176" fontId="9" fillId="0" borderId="10" xfId="0" applyNumberFormat="1" applyFont="1" applyBorder="1" applyAlignment="1">
      <alignment horizontal="center" vertical="center"/>
    </xf>
    <xf numFmtId="176" fontId="11" fillId="0" borderId="0" xfId="0" applyNumberFormat="1" applyFont="1" applyAlignment="1">
      <alignment horizontal="left" vertical="center" wrapText="1"/>
    </xf>
    <xf numFmtId="176" fontId="10" fillId="0" borderId="0" xfId="0" applyNumberFormat="1" applyFont="1" applyAlignment="1">
      <alignment horizontal="left" vertical="center"/>
    </xf>
    <xf numFmtId="182" fontId="3" fillId="0" borderId="91" xfId="0" applyNumberFormat="1" applyFont="1" applyBorder="1" applyAlignment="1">
      <alignment horizontal="center" vertical="center"/>
    </xf>
    <xf numFmtId="182" fontId="3" fillId="0" borderId="92" xfId="0" applyNumberFormat="1" applyFont="1" applyBorder="1" applyAlignment="1">
      <alignment horizontal="center" vertical="center"/>
    </xf>
    <xf numFmtId="182" fontId="18" fillId="0" borderId="0" xfId="0" applyNumberFormat="1" applyFont="1" applyAlignment="1" applyProtection="1">
      <alignment horizontal="center" vertical="center"/>
      <protection locked="0"/>
    </xf>
    <xf numFmtId="176" fontId="9" fillId="0" borderId="8" xfId="0" applyNumberFormat="1" applyFont="1" applyBorder="1" applyAlignment="1">
      <alignment horizontal="center" vertical="center"/>
    </xf>
    <xf numFmtId="176" fontId="9" fillId="0" borderId="49" xfId="0" applyNumberFormat="1" applyFont="1" applyBorder="1" applyAlignment="1">
      <alignment horizontal="center" vertical="center"/>
    </xf>
    <xf numFmtId="176" fontId="13" fillId="2" borderId="0" xfId="0" applyNumberFormat="1" applyFont="1" applyFill="1" applyAlignment="1">
      <alignment horizontal="left" vertical="center" wrapText="1"/>
    </xf>
    <xf numFmtId="176" fontId="9" fillId="2" borderId="0" xfId="0" applyNumberFormat="1" applyFont="1" applyFill="1" applyAlignment="1">
      <alignment horizontal="left" vertical="center" wrapText="1"/>
    </xf>
    <xf numFmtId="181" fontId="9" fillId="0" borderId="15" xfId="0" applyNumberFormat="1" applyFont="1" applyBorder="1" applyAlignment="1" applyProtection="1">
      <alignment horizontal="center" vertical="center"/>
      <protection locked="0"/>
    </xf>
    <xf numFmtId="181" fontId="9" fillId="0" borderId="16" xfId="0" applyNumberFormat="1" applyFont="1" applyBorder="1" applyAlignment="1" applyProtection="1">
      <alignment horizontal="center" vertical="center"/>
      <protection locked="0"/>
    </xf>
    <xf numFmtId="182" fontId="3" fillId="0" borderId="15" xfId="0" applyNumberFormat="1" applyFont="1" applyBorder="1" applyAlignment="1" applyProtection="1">
      <alignment horizontal="center" vertical="center"/>
      <protection locked="0"/>
    </xf>
    <xf numFmtId="182" fontId="3" fillId="0" borderId="16" xfId="0" applyNumberFormat="1" applyFont="1" applyBorder="1" applyAlignment="1" applyProtection="1">
      <alignment horizontal="center" vertical="center"/>
      <protection locked="0"/>
    </xf>
    <xf numFmtId="0" fontId="9" fillId="0" borderId="89" xfId="0" applyFont="1" applyBorder="1" applyAlignment="1" applyProtection="1">
      <alignment horizontal="center" vertical="center"/>
      <protection locked="0"/>
    </xf>
    <xf numFmtId="0" fontId="9" fillId="0" borderId="16" xfId="0" applyFont="1" applyBorder="1" applyAlignment="1" applyProtection="1">
      <alignment horizontal="center" vertical="center"/>
      <protection locked="0"/>
    </xf>
    <xf numFmtId="176" fontId="6" fillId="0" borderId="15" xfId="0" applyNumberFormat="1" applyFont="1" applyBorder="1" applyAlignment="1">
      <alignment horizontal="center" vertical="center"/>
    </xf>
    <xf numFmtId="176" fontId="6" fillId="0" borderId="2" xfId="0" applyNumberFormat="1" applyFont="1" applyBorder="1" applyAlignment="1">
      <alignment horizontal="center" vertical="center"/>
    </xf>
    <xf numFmtId="176" fontId="22" fillId="0" borderId="0" xfId="0" applyNumberFormat="1" applyFont="1" applyAlignment="1">
      <alignment horizontal="left" vertical="top" wrapText="1"/>
    </xf>
    <xf numFmtId="0" fontId="35" fillId="0" borderId="0" xfId="0" applyFont="1" applyAlignment="1">
      <alignment horizontal="center" vertical="center"/>
    </xf>
    <xf numFmtId="182" fontId="3" fillId="0" borderId="89" xfId="0" applyNumberFormat="1" applyFont="1" applyBorder="1" applyAlignment="1">
      <alignment horizontal="center" vertical="center"/>
    </xf>
    <xf numFmtId="182" fontId="3" fillId="0" borderId="90" xfId="0" applyNumberFormat="1" applyFont="1" applyBorder="1" applyAlignment="1">
      <alignment horizontal="center" vertical="center"/>
    </xf>
    <xf numFmtId="181" fontId="3" fillId="0" borderId="15" xfId="0" applyNumberFormat="1" applyFont="1" applyBorder="1" applyAlignment="1" applyProtection="1">
      <alignment horizontal="right" vertical="center"/>
      <protection locked="0"/>
    </xf>
    <xf numFmtId="181" fontId="3" fillId="0" borderId="16" xfId="0" applyNumberFormat="1" applyFont="1" applyBorder="1" applyAlignment="1" applyProtection="1">
      <alignment horizontal="right" vertical="center"/>
      <protection locked="0"/>
    </xf>
    <xf numFmtId="186" fontId="3" fillId="0" borderId="15" xfId="0" applyNumberFormat="1" applyFont="1" applyBorder="1" applyAlignment="1" applyProtection="1">
      <alignment horizontal="center" vertical="center"/>
      <protection locked="0"/>
    </xf>
    <xf numFmtId="186" fontId="3" fillId="0" borderId="2" xfId="0" applyNumberFormat="1" applyFont="1" applyBorder="1" applyAlignment="1" applyProtection="1">
      <alignment horizontal="center" vertical="center"/>
      <protection locked="0"/>
    </xf>
    <xf numFmtId="182" fontId="3" fillId="0" borderId="2" xfId="0" applyNumberFormat="1" applyFont="1" applyBorder="1" applyAlignment="1">
      <alignment horizontal="center" vertical="center"/>
    </xf>
    <xf numFmtId="177" fontId="4" fillId="12" borderId="48" xfId="0" applyNumberFormat="1" applyFont="1" applyFill="1" applyBorder="1" applyAlignment="1">
      <alignment horizontal="center" vertical="center"/>
    </xf>
    <xf numFmtId="177" fontId="4" fillId="12" borderId="46" xfId="0" applyNumberFormat="1" applyFont="1" applyFill="1" applyBorder="1" applyAlignment="1">
      <alignment horizontal="center" vertical="center"/>
    </xf>
    <xf numFmtId="177" fontId="4" fillId="12" borderId="47" xfId="0" applyNumberFormat="1" applyFont="1" applyFill="1" applyBorder="1" applyAlignment="1">
      <alignment horizontal="center" vertical="center"/>
    </xf>
    <xf numFmtId="177" fontId="4" fillId="3" borderId="0" xfId="0" applyNumberFormat="1" applyFont="1" applyFill="1" applyAlignment="1">
      <alignment horizontal="center" vertical="center"/>
    </xf>
    <xf numFmtId="176" fontId="9" fillId="0" borderId="15" xfId="0" applyNumberFormat="1" applyFont="1" applyBorder="1" applyAlignment="1">
      <alignment horizontal="center" vertical="center"/>
    </xf>
    <xf numFmtId="176" fontId="9" fillId="0" borderId="2" xfId="0" applyNumberFormat="1" applyFont="1" applyBorder="1" applyAlignment="1">
      <alignment horizontal="center" vertical="center"/>
    </xf>
    <xf numFmtId="176" fontId="9" fillId="0" borderId="16" xfId="0" applyNumberFormat="1" applyFont="1" applyBorder="1" applyAlignment="1">
      <alignment horizontal="center" vertical="center"/>
    </xf>
    <xf numFmtId="176" fontId="6" fillId="0" borderId="15" xfId="0" applyNumberFormat="1" applyFont="1" applyBorder="1" applyAlignment="1">
      <alignment horizontal="left" vertical="center" indent="1"/>
    </xf>
    <xf numFmtId="176" fontId="6" fillId="0" borderId="2" xfId="0" applyNumberFormat="1" applyFont="1" applyBorder="1" applyAlignment="1">
      <alignment horizontal="left" vertical="center" indent="1"/>
    </xf>
    <xf numFmtId="176" fontId="6" fillId="0" borderId="16" xfId="0" applyNumberFormat="1" applyFont="1" applyBorder="1" applyAlignment="1">
      <alignment horizontal="left" vertical="center" indent="1"/>
    </xf>
    <xf numFmtId="0" fontId="9" fillId="0" borderId="0" xfId="0" applyFont="1" applyAlignment="1" applyProtection="1">
      <alignment horizontal="center" vertical="center"/>
      <protection locked="0"/>
    </xf>
    <xf numFmtId="176" fontId="9" fillId="2" borderId="0" xfId="0" applyNumberFormat="1" applyFont="1" applyFill="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3" fillId="0" borderId="10" xfId="0" applyFont="1" applyBorder="1" applyAlignment="1" applyProtection="1">
      <alignment horizontal="left" vertical="top" wrapText="1"/>
      <protection locked="0"/>
    </xf>
    <xf numFmtId="0" fontId="3" fillId="0" borderId="1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3" fillId="0" borderId="13"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14" xfId="0" applyFont="1" applyBorder="1" applyAlignment="1" applyProtection="1">
      <alignment horizontal="left" vertical="top" wrapText="1"/>
      <protection locked="0"/>
    </xf>
    <xf numFmtId="176" fontId="3" fillId="2" borderId="0" xfId="0" applyNumberFormat="1" applyFont="1" applyFill="1" applyAlignment="1">
      <alignment horizontal="left" vertical="center"/>
    </xf>
    <xf numFmtId="179" fontId="9" fillId="0" borderId="58" xfId="0" applyNumberFormat="1" applyFont="1" applyBorder="1" applyAlignment="1" applyProtection="1">
      <alignment horizontal="center" vertical="center" wrapText="1"/>
      <protection locked="0"/>
    </xf>
    <xf numFmtId="179" fontId="9" fillId="0" borderId="4" xfId="0" applyNumberFormat="1" applyFont="1" applyBorder="1" applyAlignment="1" applyProtection="1">
      <alignment horizontal="center" vertical="center"/>
      <protection locked="0"/>
    </xf>
    <xf numFmtId="182" fontId="4" fillId="0" borderId="0" xfId="0" applyNumberFormat="1" applyFont="1" applyAlignment="1">
      <alignment horizontal="center" vertical="center"/>
    </xf>
    <xf numFmtId="182" fontId="4" fillId="0" borderId="12" xfId="0" applyNumberFormat="1" applyFont="1" applyBorder="1" applyAlignment="1">
      <alignment horizontal="center" vertical="center"/>
    </xf>
    <xf numFmtId="0" fontId="9" fillId="0" borderId="15" xfId="0" applyFont="1" applyBorder="1" applyAlignment="1" applyProtection="1">
      <alignment horizontal="left" vertical="center"/>
      <protection locked="0"/>
    </xf>
    <xf numFmtId="0" fontId="9" fillId="0" borderId="2" xfId="0" applyFont="1" applyBorder="1" applyAlignment="1" applyProtection="1">
      <alignment horizontal="left" vertical="center"/>
      <protection locked="0"/>
    </xf>
    <xf numFmtId="0" fontId="9" fillId="0" borderId="16" xfId="0" applyFont="1" applyBorder="1" applyAlignment="1" applyProtection="1">
      <alignment horizontal="left" vertical="center"/>
      <protection locked="0"/>
    </xf>
    <xf numFmtId="176" fontId="6" fillId="0" borderId="0" xfId="0" applyNumberFormat="1" applyFont="1" applyAlignment="1">
      <alignment horizontal="left" vertical="center" wrapText="1"/>
    </xf>
    <xf numFmtId="176" fontId="3" fillId="2" borderId="0" xfId="0" applyNumberFormat="1" applyFont="1" applyFill="1" applyAlignment="1">
      <alignment horizontal="left" vertical="center" shrinkToFit="1"/>
    </xf>
    <xf numFmtId="192" fontId="9" fillId="0" borderId="7" xfId="0" applyNumberFormat="1" applyFont="1" applyBorder="1" applyAlignment="1" applyProtection="1">
      <alignment horizontal="center" vertical="center"/>
      <protection locked="0"/>
    </xf>
    <xf numFmtId="184" fontId="9" fillId="0" borderId="7" xfId="0" applyNumberFormat="1" applyFont="1" applyBorder="1" applyAlignment="1" applyProtection="1">
      <alignment horizontal="center" vertical="center"/>
      <protection locked="0"/>
    </xf>
    <xf numFmtId="178" fontId="9" fillId="0" borderId="7" xfId="0" applyNumberFormat="1" applyFont="1" applyBorder="1" applyAlignment="1" applyProtection="1">
      <alignment horizontal="center" vertical="center"/>
      <protection locked="0"/>
    </xf>
    <xf numFmtId="176" fontId="9" fillId="0" borderId="11" xfId="0" applyNumberFormat="1" applyFont="1" applyBorder="1" applyAlignment="1">
      <alignment horizontal="left" vertical="center" indent="1" shrinkToFit="1"/>
    </xf>
    <xf numFmtId="176" fontId="9" fillId="0" borderId="0" xfId="0" applyNumberFormat="1" applyFont="1" applyAlignment="1">
      <alignment horizontal="left" vertical="center" indent="1" shrinkToFit="1"/>
    </xf>
    <xf numFmtId="176" fontId="9" fillId="0" borderId="12" xfId="0" applyNumberFormat="1" applyFont="1" applyBorder="1" applyAlignment="1">
      <alignment horizontal="left" vertical="center" indent="1" shrinkToFit="1"/>
    </xf>
    <xf numFmtId="182" fontId="9" fillId="0" borderId="15" xfId="0" applyNumberFormat="1" applyFont="1" applyBorder="1" applyAlignment="1" applyProtection="1">
      <alignment horizontal="center" vertical="center"/>
      <protection locked="0"/>
    </xf>
    <xf numFmtId="182" fontId="9" fillId="0" borderId="16" xfId="0" applyNumberFormat="1" applyFont="1" applyBorder="1" applyAlignment="1" applyProtection="1">
      <alignment horizontal="center" vertical="center"/>
      <protection locked="0"/>
    </xf>
    <xf numFmtId="176" fontId="6" fillId="0" borderId="11" xfId="0" applyNumberFormat="1" applyFont="1" applyBorder="1" applyAlignment="1">
      <alignment horizontal="center" vertical="center"/>
    </xf>
    <xf numFmtId="176" fontId="6" fillId="0" borderId="0" xfId="0" applyNumberFormat="1" applyFont="1" applyAlignment="1">
      <alignment horizontal="center" vertical="center"/>
    </xf>
    <xf numFmtId="176" fontId="6" fillId="0" borderId="12" xfId="0" applyNumberFormat="1" applyFont="1" applyBorder="1" applyAlignment="1">
      <alignment horizontal="center" vertical="center"/>
    </xf>
    <xf numFmtId="179" fontId="9" fillId="0" borderId="5" xfId="0" applyNumberFormat="1" applyFont="1" applyBorder="1" applyAlignment="1" applyProtection="1">
      <alignment horizontal="center" vertical="center"/>
      <protection locked="0"/>
    </xf>
    <xf numFmtId="179" fontId="9" fillId="0" borderId="56" xfId="0" applyNumberFormat="1" applyFont="1" applyBorder="1" applyAlignment="1" applyProtection="1">
      <alignment horizontal="center" vertical="center"/>
      <protection locked="0"/>
    </xf>
    <xf numFmtId="179" fontId="9" fillId="0" borderId="57" xfId="0" applyNumberFormat="1" applyFont="1" applyBorder="1" applyAlignment="1" applyProtection="1">
      <alignment horizontal="center" vertical="center"/>
      <protection locked="0"/>
    </xf>
    <xf numFmtId="179" fontId="9" fillId="11" borderId="103" xfId="0" applyNumberFormat="1" applyFont="1" applyFill="1" applyBorder="1" applyAlignment="1" applyProtection="1">
      <alignment horizontal="center" vertical="center"/>
      <protection locked="0"/>
    </xf>
    <xf numFmtId="179" fontId="9" fillId="11" borderId="73" xfId="0" applyNumberFormat="1" applyFont="1" applyFill="1" applyBorder="1" applyAlignment="1" applyProtection="1">
      <alignment horizontal="center" vertical="center"/>
      <protection locked="0"/>
    </xf>
    <xf numFmtId="179" fontId="9" fillId="11" borderId="105" xfId="0" applyNumberFormat="1" applyFont="1" applyFill="1" applyBorder="1" applyAlignment="1" applyProtection="1">
      <alignment horizontal="center" vertical="center"/>
      <protection locked="0"/>
    </xf>
    <xf numFmtId="179" fontId="9" fillId="11" borderId="106" xfId="0" applyNumberFormat="1" applyFont="1" applyFill="1" applyBorder="1" applyAlignment="1" applyProtection="1">
      <alignment horizontal="center" vertical="center"/>
      <protection locked="0"/>
    </xf>
    <xf numFmtId="179" fontId="9" fillId="11" borderId="104" xfId="0" applyNumberFormat="1" applyFont="1" applyFill="1" applyBorder="1" applyAlignment="1" applyProtection="1">
      <alignment horizontal="center" vertical="center"/>
      <protection locked="0"/>
    </xf>
    <xf numFmtId="179" fontId="9" fillId="11" borderId="57" xfId="0" applyNumberFormat="1" applyFont="1" applyFill="1" applyBorder="1" applyAlignment="1" applyProtection="1">
      <alignment horizontal="center" vertical="center"/>
      <protection locked="0"/>
    </xf>
    <xf numFmtId="176" fontId="3" fillId="2" borderId="3" xfId="0" applyNumberFormat="1" applyFont="1" applyFill="1" applyBorder="1" applyAlignment="1">
      <alignment horizontal="left" vertical="center" indent="1"/>
    </xf>
    <xf numFmtId="176" fontId="3" fillId="2" borderId="55" xfId="0" applyNumberFormat="1" applyFont="1" applyFill="1" applyBorder="1" applyAlignment="1">
      <alignment horizontal="left" vertical="center" indent="1"/>
    </xf>
    <xf numFmtId="179" fontId="9" fillId="11" borderId="72" xfId="0" applyNumberFormat="1" applyFont="1" applyFill="1" applyBorder="1" applyAlignment="1" applyProtection="1">
      <alignment horizontal="center" vertical="center"/>
      <protection locked="0"/>
    </xf>
    <xf numFmtId="179" fontId="9" fillId="11" borderId="5" xfId="0" applyNumberFormat="1" applyFont="1" applyFill="1" applyBorder="1" applyAlignment="1" applyProtection="1">
      <alignment horizontal="center" vertical="center"/>
      <protection locked="0"/>
    </xf>
    <xf numFmtId="176" fontId="6" fillId="11" borderId="3" xfId="0" applyNumberFormat="1" applyFont="1" applyFill="1" applyBorder="1" applyAlignment="1">
      <alignment horizontal="center" vertical="center" wrapText="1"/>
    </xf>
    <xf numFmtId="176" fontId="6" fillId="11" borderId="55" xfId="0" applyNumberFormat="1" applyFont="1" applyFill="1" applyBorder="1" applyAlignment="1">
      <alignment horizontal="center" vertical="center" wrapText="1"/>
    </xf>
    <xf numFmtId="176" fontId="6" fillId="11" borderId="60" xfId="0" applyNumberFormat="1" applyFont="1" applyFill="1" applyBorder="1" applyAlignment="1">
      <alignment horizontal="center" vertical="center" wrapText="1"/>
    </xf>
    <xf numFmtId="176" fontId="6" fillId="11" borderId="95" xfId="0" applyNumberFormat="1" applyFont="1" applyFill="1" applyBorder="1" applyAlignment="1">
      <alignment horizontal="center" vertical="center" wrapText="1"/>
    </xf>
    <xf numFmtId="176" fontId="24" fillId="2" borderId="3" xfId="0" applyNumberFormat="1" applyFont="1" applyFill="1" applyBorder="1" applyAlignment="1">
      <alignment horizontal="center" vertical="center" wrapText="1"/>
    </xf>
    <xf numFmtId="176" fontId="24" fillId="2" borderId="3" xfId="0" applyNumberFormat="1" applyFont="1" applyFill="1" applyBorder="1" applyAlignment="1">
      <alignment horizontal="center" vertical="center"/>
    </xf>
    <xf numFmtId="176" fontId="3" fillId="2" borderId="63" xfId="0" applyNumberFormat="1" applyFont="1" applyFill="1" applyBorder="1" applyAlignment="1">
      <alignment horizontal="left" vertical="center" indent="1"/>
    </xf>
    <xf numFmtId="179" fontId="9" fillId="0" borderId="70" xfId="0" applyNumberFormat="1" applyFont="1" applyBorder="1" applyAlignment="1" applyProtection="1">
      <alignment horizontal="center" vertical="center" wrapText="1"/>
      <protection locked="0"/>
    </xf>
    <xf numFmtId="179" fontId="9" fillId="0" borderId="71" xfId="0" applyNumberFormat="1" applyFont="1" applyBorder="1" applyAlignment="1" applyProtection="1">
      <alignment horizontal="center" vertical="center"/>
      <protection locked="0"/>
    </xf>
    <xf numFmtId="176" fontId="11" fillId="0" borderId="39" xfId="0" applyNumberFormat="1" applyFont="1" applyBorder="1" applyAlignment="1">
      <alignment horizontal="left" vertical="center" wrapText="1" indent="1"/>
    </xf>
    <xf numFmtId="176" fontId="9" fillId="13" borderId="0" xfId="0" applyNumberFormat="1" applyFont="1" applyFill="1" applyAlignment="1">
      <alignment horizontal="center" vertical="center"/>
    </xf>
    <xf numFmtId="180" fontId="3" fillId="0" borderId="15" xfId="0" applyNumberFormat="1" applyFont="1" applyBorder="1" applyAlignment="1" applyProtection="1">
      <alignment horizontal="center" vertical="center"/>
      <protection locked="0"/>
    </xf>
    <xf numFmtId="180" fontId="3" fillId="0" borderId="16" xfId="0" applyNumberFormat="1" applyFont="1" applyBorder="1" applyAlignment="1" applyProtection="1">
      <alignment horizontal="center" vertical="center"/>
      <protection locked="0"/>
    </xf>
    <xf numFmtId="176" fontId="35" fillId="0" borderId="20" xfId="0" applyNumberFormat="1" applyFont="1" applyBorder="1" applyAlignment="1">
      <alignment horizontal="left" vertical="center" wrapText="1"/>
    </xf>
    <xf numFmtId="176" fontId="3" fillId="0" borderId="0" xfId="0" applyNumberFormat="1" applyFont="1" applyAlignment="1">
      <alignment horizontal="center" vertical="center"/>
    </xf>
    <xf numFmtId="183" fontId="9" fillId="0" borderId="7" xfId="0" applyNumberFormat="1" applyFont="1" applyBorder="1" applyAlignment="1" applyProtection="1">
      <alignment horizontal="center" vertical="center"/>
      <protection locked="0"/>
    </xf>
    <xf numFmtId="179" fontId="9" fillId="6" borderId="58" xfId="0" applyNumberFormat="1" applyFont="1" applyFill="1" applyBorder="1" applyAlignment="1">
      <alignment horizontal="center" vertical="center" wrapText="1"/>
    </xf>
    <xf numFmtId="179" fontId="9" fillId="6" borderId="4" xfId="0" applyNumberFormat="1" applyFont="1" applyFill="1" applyBorder="1" applyAlignment="1">
      <alignment horizontal="center" vertical="center"/>
    </xf>
    <xf numFmtId="179" fontId="9" fillId="6" borderId="59" xfId="0" applyNumberFormat="1" applyFont="1" applyFill="1" applyBorder="1" applyAlignment="1">
      <alignment horizontal="center" vertical="center"/>
    </xf>
    <xf numFmtId="179" fontId="9" fillId="6" borderId="5" xfId="0" applyNumberFormat="1" applyFont="1" applyFill="1" applyBorder="1" applyAlignment="1">
      <alignment horizontal="center" vertical="center"/>
    </xf>
    <xf numFmtId="176" fontId="6" fillId="2" borderId="3" xfId="0" applyNumberFormat="1" applyFont="1" applyFill="1" applyBorder="1" applyAlignment="1">
      <alignment horizontal="center" vertical="center" wrapText="1"/>
    </xf>
    <xf numFmtId="176" fontId="6" fillId="2" borderId="55" xfId="0" applyNumberFormat="1" applyFont="1" applyFill="1" applyBorder="1" applyAlignment="1">
      <alignment horizontal="center" vertical="center"/>
    </xf>
    <xf numFmtId="176" fontId="6" fillId="2" borderId="3" xfId="0" applyNumberFormat="1" applyFont="1" applyFill="1" applyBorder="1" applyAlignment="1">
      <alignment horizontal="center" vertical="center"/>
    </xf>
    <xf numFmtId="176" fontId="9" fillId="2" borderId="54" xfId="0" applyNumberFormat="1" applyFont="1" applyFill="1" applyBorder="1" applyAlignment="1">
      <alignment horizontal="center" vertical="center"/>
    </xf>
    <xf numFmtId="176" fontId="9" fillId="2" borderId="3" xfId="0" applyNumberFormat="1" applyFont="1" applyFill="1" applyBorder="1" applyAlignment="1">
      <alignment horizontal="center" vertical="center"/>
    </xf>
    <xf numFmtId="180" fontId="3" fillId="6" borderId="15" xfId="0" applyNumberFormat="1" applyFont="1" applyFill="1" applyBorder="1" applyAlignment="1">
      <alignment horizontal="center" vertical="center"/>
    </xf>
    <xf numFmtId="180" fontId="3" fillId="6" borderId="16" xfId="0" applyNumberFormat="1" applyFont="1" applyFill="1" applyBorder="1" applyAlignment="1">
      <alignment horizontal="center" vertical="center"/>
    </xf>
    <xf numFmtId="176" fontId="4" fillId="0" borderId="0" xfId="0" applyNumberFormat="1" applyFont="1" applyAlignment="1">
      <alignment horizontal="center" vertical="center"/>
    </xf>
    <xf numFmtId="176" fontId="35" fillId="0" borderId="20" xfId="0" applyNumberFormat="1" applyFont="1" applyBorder="1" applyAlignment="1">
      <alignment horizontal="center" vertical="center" wrapText="1"/>
    </xf>
    <xf numFmtId="178" fontId="9" fillId="0" borderId="15" xfId="0" applyNumberFormat="1" applyFont="1" applyBorder="1" applyAlignment="1" applyProtection="1">
      <alignment horizontal="center" vertical="center"/>
      <protection locked="0"/>
    </xf>
    <xf numFmtId="178" fontId="9" fillId="0" borderId="16" xfId="0" applyNumberFormat="1" applyFont="1" applyBorder="1" applyAlignment="1" applyProtection="1">
      <alignment horizontal="center" vertical="center"/>
      <protection locked="0"/>
    </xf>
    <xf numFmtId="0" fontId="9" fillId="0" borderId="42" xfId="0" applyFont="1" applyBorder="1" applyAlignment="1" applyProtection="1">
      <alignment horizontal="left" vertical="center"/>
      <protection locked="0"/>
    </xf>
    <xf numFmtId="0" fontId="9" fillId="0" borderId="67" xfId="0" applyFont="1" applyBorder="1" applyAlignment="1" applyProtection="1">
      <alignment horizontal="left" vertical="center"/>
      <protection locked="0"/>
    </xf>
    <xf numFmtId="0" fontId="3" fillId="2" borderId="33" xfId="0" applyFont="1" applyFill="1" applyBorder="1" applyAlignment="1">
      <alignment horizontal="center" vertical="center" shrinkToFit="1"/>
    </xf>
    <xf numFmtId="0" fontId="3" fillId="2" borderId="35" xfId="0" applyFont="1" applyFill="1" applyBorder="1" applyAlignment="1">
      <alignment horizontal="center" vertical="center" shrinkToFit="1"/>
    </xf>
    <xf numFmtId="0" fontId="3" fillId="2" borderId="36" xfId="0" applyFont="1" applyFill="1" applyBorder="1" applyAlignment="1">
      <alignment horizontal="center" vertical="center" shrinkToFit="1"/>
    </xf>
    <xf numFmtId="0" fontId="3" fillId="2" borderId="37" xfId="0" applyFont="1" applyFill="1" applyBorder="1" applyAlignment="1">
      <alignment horizontal="center" vertical="center" shrinkToFit="1"/>
    </xf>
    <xf numFmtId="0" fontId="3" fillId="2" borderId="38" xfId="0" applyFont="1" applyFill="1" applyBorder="1" applyAlignment="1">
      <alignment horizontal="center" vertical="center" shrinkToFit="1"/>
    </xf>
    <xf numFmtId="0" fontId="3" fillId="2" borderId="40" xfId="0" applyFont="1" applyFill="1" applyBorder="1" applyAlignment="1">
      <alignment horizontal="center" vertical="center" shrinkToFit="1"/>
    </xf>
    <xf numFmtId="0" fontId="6" fillId="2" borderId="33"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3" fillId="0" borderId="65" xfId="0" applyFont="1" applyBorder="1" applyAlignment="1" applyProtection="1">
      <alignment horizontal="left" vertical="center"/>
      <protection locked="0"/>
    </xf>
    <xf numFmtId="0" fontId="3" fillId="0" borderId="66" xfId="0" applyFont="1" applyBorder="1" applyAlignment="1" applyProtection="1">
      <alignment horizontal="left" vertical="center"/>
      <protection locked="0"/>
    </xf>
    <xf numFmtId="0" fontId="3" fillId="0" borderId="39" xfId="0" applyFont="1" applyBorder="1" applyAlignment="1" applyProtection="1">
      <alignment horizontal="left" vertical="center"/>
      <protection locked="0"/>
    </xf>
    <xf numFmtId="0" fontId="3" fillId="0" borderId="40" xfId="0" applyFont="1" applyBorder="1" applyAlignment="1" applyProtection="1">
      <alignment horizontal="left" vertical="center"/>
      <protection locked="0"/>
    </xf>
    <xf numFmtId="176" fontId="9" fillId="13" borderId="0" xfId="0" applyNumberFormat="1" applyFont="1" applyFill="1" applyAlignment="1">
      <alignment horizontal="center" vertical="center" wrapText="1"/>
    </xf>
    <xf numFmtId="176" fontId="9" fillId="2" borderId="7" xfId="0" applyNumberFormat="1" applyFont="1" applyFill="1" applyBorder="1" applyAlignment="1">
      <alignment horizontal="center" vertical="center" shrinkToFit="1"/>
    </xf>
    <xf numFmtId="176" fontId="23" fillId="2" borderId="7" xfId="0" applyNumberFormat="1" applyFont="1" applyFill="1" applyBorder="1" applyAlignment="1">
      <alignment horizontal="center" vertical="center" wrapText="1"/>
    </xf>
    <xf numFmtId="176" fontId="23" fillId="2" borderId="7" xfId="0" applyNumberFormat="1" applyFont="1" applyFill="1" applyBorder="1" applyAlignment="1">
      <alignment horizontal="center" vertical="center"/>
    </xf>
    <xf numFmtId="176" fontId="11" fillId="0" borderId="0" xfId="0" applyNumberFormat="1" applyFont="1" applyAlignment="1">
      <alignment horizontal="center" vertical="center"/>
    </xf>
    <xf numFmtId="0" fontId="8" fillId="2" borderId="38"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40" xfId="0" applyFont="1" applyFill="1" applyBorder="1" applyAlignment="1">
      <alignment horizontal="center" vertical="center" wrapText="1"/>
    </xf>
    <xf numFmtId="176" fontId="35" fillId="0" borderId="34" xfId="0" applyNumberFormat="1" applyFont="1" applyBorder="1" applyAlignment="1">
      <alignment horizontal="center" vertical="center" wrapText="1"/>
    </xf>
    <xf numFmtId="189" fontId="3" fillId="0" borderId="48" xfId="0" applyNumberFormat="1" applyFont="1" applyBorder="1" applyAlignment="1" applyProtection="1">
      <alignment horizontal="left" vertical="center"/>
      <protection locked="0"/>
    </xf>
    <xf numFmtId="189" fontId="3" fillId="0" borderId="46" xfId="0" applyNumberFormat="1" applyFont="1" applyBorder="1" applyAlignment="1" applyProtection="1">
      <alignment horizontal="left" vertical="center"/>
      <protection locked="0"/>
    </xf>
    <xf numFmtId="189" fontId="3" fillId="0" borderId="47" xfId="0" applyNumberFormat="1" applyFont="1" applyBorder="1" applyAlignment="1" applyProtection="1">
      <alignment horizontal="left" vertical="center"/>
      <protection locked="0"/>
    </xf>
    <xf numFmtId="0" fontId="28" fillId="0" borderId="48" xfId="2" applyBorder="1" applyAlignment="1" applyProtection="1">
      <alignment horizontal="left" vertical="center"/>
      <protection locked="0"/>
    </xf>
    <xf numFmtId="0" fontId="3" fillId="0" borderId="46" xfId="0" applyFont="1" applyBorder="1" applyAlignment="1" applyProtection="1">
      <alignment horizontal="left" vertical="center"/>
      <protection locked="0"/>
    </xf>
    <xf numFmtId="0" fontId="3" fillId="0" borderId="47" xfId="0" applyFont="1" applyBorder="1" applyAlignment="1" applyProtection="1">
      <alignment horizontal="left" vertical="center"/>
      <protection locked="0"/>
    </xf>
    <xf numFmtId="188" fontId="3" fillId="0" borderId="48" xfId="0" applyNumberFormat="1" applyFont="1" applyBorder="1" applyAlignment="1" applyProtection="1">
      <alignment horizontal="left" vertical="center"/>
      <protection locked="0"/>
    </xf>
    <xf numFmtId="188" fontId="3" fillId="0" borderId="46" xfId="0" applyNumberFormat="1" applyFont="1" applyBorder="1" applyAlignment="1" applyProtection="1">
      <alignment horizontal="left" vertical="center"/>
      <protection locked="0"/>
    </xf>
    <xf numFmtId="188" fontId="3" fillId="0" borderId="47" xfId="0" applyNumberFormat="1" applyFont="1" applyBorder="1" applyAlignment="1" applyProtection="1">
      <alignment horizontal="left" vertical="center"/>
      <protection locked="0"/>
    </xf>
    <xf numFmtId="177" fontId="19" fillId="0" borderId="0" xfId="0" applyNumberFormat="1" applyFont="1" applyAlignment="1">
      <alignment horizontal="center" vertical="center"/>
    </xf>
    <xf numFmtId="0" fontId="3" fillId="2" borderId="41" xfId="0" applyFont="1" applyFill="1" applyBorder="1" applyAlignment="1">
      <alignment horizontal="center" vertical="center"/>
    </xf>
    <xf numFmtId="0" fontId="3" fillId="2" borderId="45" xfId="0" applyFont="1" applyFill="1" applyBorder="1" applyAlignment="1">
      <alignment horizontal="center" vertical="center"/>
    </xf>
    <xf numFmtId="0" fontId="3" fillId="0" borderId="48"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2" borderId="36" xfId="0" applyFont="1" applyFill="1" applyBorder="1" applyAlignment="1">
      <alignment horizontal="center" vertical="center"/>
    </xf>
    <xf numFmtId="0" fontId="3" fillId="2" borderId="37" xfId="0" applyFont="1" applyFill="1" applyBorder="1" applyAlignment="1">
      <alignment horizontal="center" vertical="center"/>
    </xf>
    <xf numFmtId="0" fontId="3" fillId="2" borderId="38"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3" xfId="0" applyFont="1" applyFill="1" applyBorder="1" applyAlignment="1">
      <alignment horizontal="center" vertical="center" textRotation="255"/>
    </xf>
    <xf numFmtId="0" fontId="3" fillId="2" borderId="44" xfId="0" applyFont="1" applyFill="1" applyBorder="1" applyAlignment="1">
      <alignment horizontal="center" vertical="center" textRotation="255"/>
    </xf>
    <xf numFmtId="176" fontId="3" fillId="7" borderId="33" xfId="0" applyNumberFormat="1" applyFont="1" applyFill="1" applyBorder="1" applyAlignment="1">
      <alignment horizontal="center" vertical="center"/>
    </xf>
    <xf numFmtId="176" fontId="3" fillId="7" borderId="34" xfId="0" applyNumberFormat="1" applyFont="1" applyFill="1" applyBorder="1" applyAlignment="1">
      <alignment horizontal="center" vertical="center"/>
    </xf>
    <xf numFmtId="176" fontId="3" fillId="7" borderId="35" xfId="0" applyNumberFormat="1" applyFont="1" applyFill="1" applyBorder="1" applyAlignment="1">
      <alignment horizontal="center" vertical="center"/>
    </xf>
    <xf numFmtId="176" fontId="3" fillId="7" borderId="38" xfId="0" applyNumberFormat="1" applyFont="1" applyFill="1" applyBorder="1" applyAlignment="1">
      <alignment horizontal="center" vertical="center"/>
    </xf>
    <xf numFmtId="176" fontId="3" fillId="7" borderId="39" xfId="0" applyNumberFormat="1" applyFont="1" applyFill="1" applyBorder="1" applyAlignment="1">
      <alignment horizontal="center" vertical="center"/>
    </xf>
    <xf numFmtId="176" fontId="3" fillId="7" borderId="40" xfId="0" applyNumberFormat="1" applyFont="1" applyFill="1" applyBorder="1" applyAlignment="1">
      <alignment horizontal="center" vertical="center"/>
    </xf>
    <xf numFmtId="0" fontId="3" fillId="0" borderId="64" xfId="0" applyFont="1" applyBorder="1" applyAlignment="1" applyProtection="1">
      <alignment horizontal="left" vertical="center"/>
      <protection locked="0"/>
    </xf>
    <xf numFmtId="0" fontId="3" fillId="0" borderId="38" xfId="0" applyFont="1" applyBorder="1" applyAlignment="1" applyProtection="1">
      <alignment horizontal="left" vertical="center"/>
      <protection locked="0"/>
    </xf>
    <xf numFmtId="0" fontId="3" fillId="0" borderId="41" xfId="0" applyFont="1" applyBorder="1" applyAlignment="1" applyProtection="1">
      <alignment horizontal="left" vertical="center"/>
      <protection locked="0"/>
    </xf>
    <xf numFmtId="0" fontId="3" fillId="0" borderId="42" xfId="0" applyFont="1" applyBorder="1" applyAlignment="1" applyProtection="1">
      <alignment horizontal="left" vertical="center"/>
      <protection locked="0"/>
    </xf>
    <xf numFmtId="0" fontId="3" fillId="0" borderId="45" xfId="0" applyFont="1" applyBorder="1" applyAlignment="1" applyProtection="1">
      <alignment horizontal="left" vertical="center"/>
      <protection locked="0"/>
    </xf>
    <xf numFmtId="176" fontId="3" fillId="2" borderId="15" xfId="0" applyNumberFormat="1" applyFont="1" applyFill="1" applyBorder="1" applyAlignment="1">
      <alignment horizontal="center" vertical="center"/>
    </xf>
    <xf numFmtId="176" fontId="3" fillId="2" borderId="16" xfId="0" applyNumberFormat="1" applyFont="1" applyFill="1" applyBorder="1" applyAlignment="1">
      <alignment horizontal="center" vertical="center"/>
    </xf>
    <xf numFmtId="176" fontId="15" fillId="2" borderId="15" xfId="0" applyNumberFormat="1" applyFont="1" applyFill="1" applyBorder="1" applyAlignment="1">
      <alignment horizontal="center" vertical="center"/>
    </xf>
    <xf numFmtId="176" fontId="15" fillId="2" borderId="2" xfId="0" applyNumberFormat="1" applyFont="1" applyFill="1" applyBorder="1" applyAlignment="1">
      <alignment horizontal="center" vertical="center"/>
    </xf>
    <xf numFmtId="176" fontId="15" fillId="2" borderId="16" xfId="0" applyNumberFormat="1" applyFont="1" applyFill="1" applyBorder="1" applyAlignment="1">
      <alignment horizontal="center" vertical="center"/>
    </xf>
    <xf numFmtId="176" fontId="9" fillId="0" borderId="12" xfId="0" applyNumberFormat="1" applyFont="1" applyBorder="1" applyAlignment="1">
      <alignment horizontal="center" vertical="center"/>
    </xf>
    <xf numFmtId="176" fontId="34" fillId="0" borderId="34" xfId="0" applyNumberFormat="1" applyFont="1" applyBorder="1" applyAlignment="1">
      <alignment horizontal="center" vertical="center"/>
    </xf>
    <xf numFmtId="0" fontId="9" fillId="0" borderId="87" xfId="0" applyFont="1" applyBorder="1" applyAlignment="1">
      <alignment horizontal="center" vertical="center"/>
    </xf>
    <xf numFmtId="176" fontId="9" fillId="0" borderId="39" xfId="0" applyNumberFormat="1" applyFont="1" applyBorder="1" applyAlignment="1">
      <alignment horizontal="center" vertical="center"/>
    </xf>
    <xf numFmtId="176" fontId="9" fillId="2" borderId="8" xfId="0" applyNumberFormat="1" applyFont="1" applyFill="1" applyBorder="1" applyAlignment="1">
      <alignment horizontal="center" vertical="center"/>
    </xf>
    <xf numFmtId="176" fontId="9" fillId="2" borderId="10" xfId="0" applyNumberFormat="1" applyFont="1" applyFill="1" applyBorder="1" applyAlignment="1">
      <alignment horizontal="center" vertical="center"/>
    </xf>
    <xf numFmtId="176" fontId="9" fillId="2" borderId="84" xfId="0" applyNumberFormat="1" applyFont="1" applyFill="1" applyBorder="1" applyAlignment="1">
      <alignment horizontal="center" vertical="center"/>
    </xf>
    <xf numFmtId="176" fontId="9" fillId="2" borderId="85" xfId="0" applyNumberFormat="1" applyFont="1" applyFill="1" applyBorder="1" applyAlignment="1">
      <alignment horizontal="center" vertical="center"/>
    </xf>
    <xf numFmtId="176" fontId="3" fillId="0" borderId="49" xfId="0" applyNumberFormat="1" applyFont="1" applyBorder="1" applyAlignment="1">
      <alignment horizontal="center" vertical="center" textRotation="255"/>
    </xf>
    <xf numFmtId="176" fontId="3" fillId="0" borderId="20" xfId="0" applyNumberFormat="1" applyFont="1" applyBorder="1" applyAlignment="1">
      <alignment horizontal="center" vertical="center" textRotation="255"/>
    </xf>
    <xf numFmtId="176" fontId="3" fillId="0" borderId="50" xfId="0" applyNumberFormat="1" applyFont="1" applyBorder="1" applyAlignment="1">
      <alignment horizontal="center" vertical="center" textRotation="255"/>
    </xf>
    <xf numFmtId="176" fontId="15" fillId="0" borderId="2" xfId="0" applyNumberFormat="1" applyFont="1" applyBorder="1" applyAlignment="1">
      <alignment horizontal="left" vertical="center" indent="1"/>
    </xf>
    <xf numFmtId="176" fontId="15" fillId="0" borderId="16" xfId="0" applyNumberFormat="1" applyFont="1" applyBorder="1" applyAlignment="1">
      <alignment horizontal="left" vertical="center" indent="1"/>
    </xf>
    <xf numFmtId="176" fontId="3" fillId="0" borderId="8" xfId="0" applyNumberFormat="1" applyFont="1" applyBorder="1" applyAlignment="1">
      <alignment horizontal="left" vertical="center" indent="1"/>
    </xf>
    <xf numFmtId="176" fontId="3" fillId="0" borderId="9" xfId="0" applyNumberFormat="1" applyFont="1" applyBorder="1" applyAlignment="1">
      <alignment horizontal="left" vertical="center" indent="1"/>
    </xf>
    <xf numFmtId="176" fontId="3" fillId="0" borderId="11" xfId="0" applyNumberFormat="1" applyFont="1" applyBorder="1" applyAlignment="1">
      <alignment horizontal="left" vertical="center" indent="1"/>
    </xf>
    <xf numFmtId="176" fontId="3" fillId="0" borderId="0" xfId="0" applyNumberFormat="1" applyFont="1" applyAlignment="1">
      <alignment horizontal="left" vertical="center" indent="1"/>
    </xf>
    <xf numFmtId="176" fontId="3" fillId="0" borderId="13" xfId="0" applyNumberFormat="1" applyFont="1" applyBorder="1" applyAlignment="1">
      <alignment horizontal="left" vertical="center" indent="1"/>
    </xf>
    <xf numFmtId="176" fontId="3" fillId="0" borderId="1" xfId="0" applyNumberFormat="1" applyFont="1" applyBorder="1" applyAlignment="1">
      <alignment horizontal="left" vertical="center" indent="1"/>
    </xf>
    <xf numFmtId="176" fontId="3" fillId="0" borderId="21" xfId="0" applyNumberFormat="1" applyFont="1" applyBorder="1" applyAlignment="1">
      <alignment horizontal="left" vertical="center" indent="1"/>
    </xf>
    <xf numFmtId="176" fontId="3" fillId="0" borderId="22" xfId="0" applyNumberFormat="1" applyFont="1" applyBorder="1" applyAlignment="1">
      <alignment horizontal="left" vertical="center" indent="1"/>
    </xf>
    <xf numFmtId="176" fontId="3" fillId="0" borderId="23" xfId="0" applyNumberFormat="1" applyFont="1" applyBorder="1" applyAlignment="1">
      <alignment horizontal="left" vertical="center" indent="1"/>
    </xf>
    <xf numFmtId="176" fontId="3" fillId="0" borderId="27" xfId="0" applyNumberFormat="1" applyFont="1" applyBorder="1" applyAlignment="1">
      <alignment horizontal="left" vertical="center" indent="1"/>
    </xf>
    <xf numFmtId="176" fontId="3" fillId="0" borderId="28" xfId="0" applyNumberFormat="1" applyFont="1" applyBorder="1" applyAlignment="1">
      <alignment horizontal="left" vertical="center" indent="1"/>
    </xf>
    <xf numFmtId="176" fontId="3" fillId="0" borderId="29" xfId="0" applyNumberFormat="1" applyFont="1" applyBorder="1" applyAlignment="1">
      <alignment horizontal="left" vertical="center" indent="1"/>
    </xf>
    <xf numFmtId="176" fontId="3" fillId="0" borderId="24" xfId="0" applyNumberFormat="1" applyFont="1" applyBorder="1" applyAlignment="1">
      <alignment horizontal="left" vertical="center" indent="1"/>
    </xf>
    <xf numFmtId="176" fontId="3" fillId="0" borderId="25" xfId="0" applyNumberFormat="1" applyFont="1" applyBorder="1" applyAlignment="1">
      <alignment horizontal="left" vertical="center" indent="1"/>
    </xf>
    <xf numFmtId="176" fontId="3" fillId="0" borderId="26" xfId="0" applyNumberFormat="1" applyFont="1" applyBorder="1" applyAlignment="1">
      <alignment horizontal="left" vertical="center" indent="1"/>
    </xf>
    <xf numFmtId="176" fontId="3" fillId="0" borderId="30" xfId="0" applyNumberFormat="1" applyFont="1" applyBorder="1" applyAlignment="1">
      <alignment horizontal="left" vertical="center" indent="1"/>
    </xf>
    <xf numFmtId="176" fontId="3" fillId="0" borderId="31" xfId="0" applyNumberFormat="1" applyFont="1" applyBorder="1" applyAlignment="1">
      <alignment horizontal="left" vertical="center" indent="1"/>
    </xf>
    <xf numFmtId="176" fontId="3" fillId="0" borderId="32" xfId="0" applyNumberFormat="1" applyFont="1" applyBorder="1" applyAlignment="1">
      <alignment horizontal="left" vertical="center" indent="1"/>
    </xf>
    <xf numFmtId="0" fontId="9" fillId="2" borderId="48" xfId="0" applyFont="1" applyFill="1" applyBorder="1" applyAlignment="1">
      <alignment horizontal="center" vertical="center"/>
    </xf>
    <xf numFmtId="0" fontId="9" fillId="2" borderId="47" xfId="0" applyFont="1" applyFill="1" applyBorder="1" applyAlignment="1">
      <alignment horizontal="center" vertical="center"/>
    </xf>
    <xf numFmtId="0" fontId="3" fillId="0" borderId="48" xfId="0" applyFont="1" applyBorder="1" applyAlignment="1" applyProtection="1">
      <alignment horizontal="left" vertical="center"/>
      <protection locked="0"/>
    </xf>
    <xf numFmtId="0" fontId="3" fillId="2" borderId="48" xfId="0" applyFont="1" applyFill="1" applyBorder="1" applyAlignment="1">
      <alignment horizontal="center" vertical="center"/>
    </xf>
    <xf numFmtId="0" fontId="3" fillId="2" borderId="46" xfId="0" applyFont="1" applyFill="1" applyBorder="1" applyAlignment="1">
      <alignment horizontal="center" vertical="center"/>
    </xf>
    <xf numFmtId="0" fontId="3" fillId="2" borderId="47" xfId="0" applyFont="1" applyFill="1" applyBorder="1" applyAlignment="1">
      <alignment horizontal="center" vertical="center"/>
    </xf>
    <xf numFmtId="0" fontId="3" fillId="0" borderId="48" xfId="0" applyFont="1" applyBorder="1" applyAlignment="1" applyProtection="1">
      <alignment horizontal="left" vertical="center"/>
      <protection locked="0" hidden="1"/>
    </xf>
    <xf numFmtId="0" fontId="3" fillId="0" borderId="46" xfId="0" applyFont="1" applyBorder="1" applyAlignment="1" applyProtection="1">
      <alignment horizontal="left" vertical="center"/>
      <protection locked="0" hidden="1"/>
    </xf>
    <xf numFmtId="0" fontId="3" fillId="0" borderId="47" xfId="0" applyFont="1" applyBorder="1" applyAlignment="1" applyProtection="1">
      <alignment horizontal="left" vertical="center"/>
      <protection locked="0" hidden="1"/>
    </xf>
    <xf numFmtId="0" fontId="9" fillId="2" borderId="0" xfId="0" applyFont="1" applyFill="1" applyAlignment="1">
      <alignment horizontal="right" vertical="center"/>
    </xf>
    <xf numFmtId="0" fontId="9" fillId="2" borderId="12" xfId="0" applyFont="1" applyFill="1" applyBorder="1" applyAlignment="1">
      <alignment horizontal="right" vertical="center"/>
    </xf>
    <xf numFmtId="0" fontId="9" fillId="2" borderId="39" xfId="0" applyFont="1" applyFill="1" applyBorder="1" applyAlignment="1">
      <alignment horizontal="right" vertical="center"/>
    </xf>
    <xf numFmtId="0" fontId="3" fillId="0" borderId="15"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79" xfId="0" applyFont="1" applyBorder="1" applyAlignment="1" applyProtection="1">
      <alignment horizontal="left" vertical="center"/>
      <protection locked="0"/>
    </xf>
    <xf numFmtId="176" fontId="3" fillId="0" borderId="49" xfId="0" applyNumberFormat="1" applyFont="1" applyBorder="1" applyAlignment="1">
      <alignment horizontal="left" vertical="center" indent="1"/>
    </xf>
    <xf numFmtId="176" fontId="3" fillId="0" borderId="20" xfId="0" applyNumberFormat="1" applyFont="1" applyBorder="1" applyAlignment="1">
      <alignment horizontal="left" vertical="center" indent="1"/>
    </xf>
    <xf numFmtId="176" fontId="3" fillId="0" borderId="50" xfId="0" applyNumberFormat="1" applyFont="1" applyBorder="1" applyAlignment="1">
      <alignment horizontal="left" vertical="center" indent="1"/>
    </xf>
    <xf numFmtId="176" fontId="3" fillId="2" borderId="2" xfId="0" applyNumberFormat="1" applyFont="1" applyFill="1" applyBorder="1" applyAlignment="1">
      <alignment horizontal="center" vertical="center"/>
    </xf>
    <xf numFmtId="179" fontId="9" fillId="6" borderId="7" xfId="0" applyNumberFormat="1" applyFont="1" applyFill="1" applyBorder="1" applyAlignment="1">
      <alignment horizontal="center" vertical="center"/>
    </xf>
    <xf numFmtId="0" fontId="9" fillId="2" borderId="48" xfId="0" applyFont="1" applyFill="1" applyBorder="1" applyAlignment="1">
      <alignment horizontal="center" vertical="center" wrapText="1"/>
    </xf>
    <xf numFmtId="0" fontId="9" fillId="2" borderId="46" xfId="0" applyFont="1" applyFill="1" applyBorder="1" applyAlignment="1">
      <alignment horizontal="center" vertical="center"/>
    </xf>
    <xf numFmtId="176" fontId="9" fillId="0" borderId="49" xfId="0" applyNumberFormat="1" applyFont="1" applyBorder="1" applyAlignment="1">
      <alignment horizontal="center" vertical="center" textRotation="255"/>
    </xf>
    <xf numFmtId="176" fontId="9" fillId="0" borderId="20" xfId="0" applyNumberFormat="1" applyFont="1" applyBorder="1" applyAlignment="1">
      <alignment horizontal="center" vertical="center" textRotation="255"/>
    </xf>
    <xf numFmtId="176" fontId="9" fillId="0" borderId="50" xfId="0" applyNumberFormat="1" applyFont="1" applyBorder="1" applyAlignment="1">
      <alignment horizontal="center" vertical="center" textRotation="255"/>
    </xf>
    <xf numFmtId="176" fontId="6" fillId="0" borderId="9" xfId="0" applyNumberFormat="1" applyFont="1" applyBorder="1" applyAlignment="1">
      <alignment horizontal="center" vertical="center"/>
    </xf>
    <xf numFmtId="176" fontId="6" fillId="0" borderId="10" xfId="0" applyNumberFormat="1" applyFont="1" applyBorder="1" applyAlignment="1">
      <alignment horizontal="center" vertical="center"/>
    </xf>
    <xf numFmtId="176" fontId="6" fillId="2" borderId="4" xfId="0" applyNumberFormat="1" applyFont="1" applyFill="1" applyBorder="1" applyAlignment="1">
      <alignment horizontal="center" vertical="center" wrapText="1"/>
    </xf>
    <xf numFmtId="176" fontId="6" fillId="2" borderId="5" xfId="0" applyNumberFormat="1" applyFont="1" applyFill="1" applyBorder="1" applyAlignment="1">
      <alignment horizontal="center" vertical="center" wrapText="1"/>
    </xf>
    <xf numFmtId="176" fontId="9" fillId="2" borderId="60" xfId="0" applyNumberFormat="1" applyFont="1" applyFill="1" applyBorder="1" applyAlignment="1">
      <alignment horizontal="center" vertical="center" textRotation="255"/>
    </xf>
    <xf numFmtId="176" fontId="9" fillId="2" borderId="61" xfId="0" applyNumberFormat="1" applyFont="1" applyFill="1" applyBorder="1" applyAlignment="1">
      <alignment horizontal="center" vertical="center" textRotation="255"/>
    </xf>
    <xf numFmtId="176" fontId="9" fillId="2" borderId="62" xfId="0" applyNumberFormat="1" applyFont="1" applyFill="1" applyBorder="1" applyAlignment="1">
      <alignment horizontal="center" vertical="center" textRotation="255"/>
    </xf>
    <xf numFmtId="177" fontId="15" fillId="2" borderId="33" xfId="0" applyNumberFormat="1" applyFont="1" applyFill="1" applyBorder="1" applyAlignment="1">
      <alignment horizontal="center" vertical="center" wrapText="1"/>
    </xf>
    <xf numFmtId="177" fontId="24" fillId="2" borderId="35" xfId="0" applyNumberFormat="1" applyFont="1" applyFill="1" applyBorder="1" applyAlignment="1">
      <alignment horizontal="center" vertical="center" wrapText="1"/>
    </xf>
    <xf numFmtId="177" fontId="24" fillId="2" borderId="36" xfId="0" applyNumberFormat="1" applyFont="1" applyFill="1" applyBorder="1" applyAlignment="1">
      <alignment horizontal="center" vertical="center" wrapText="1"/>
    </xf>
    <xf numFmtId="177" fontId="24" fillId="2" borderId="37" xfId="0" applyNumberFormat="1" applyFont="1" applyFill="1" applyBorder="1" applyAlignment="1">
      <alignment horizontal="center" vertical="center" wrapText="1"/>
    </xf>
    <xf numFmtId="177" fontId="24" fillId="2" borderId="38" xfId="0" applyNumberFormat="1" applyFont="1" applyFill="1" applyBorder="1" applyAlignment="1">
      <alignment horizontal="center" vertical="center" wrapText="1"/>
    </xf>
    <xf numFmtId="177" fontId="24" fillId="2" borderId="40" xfId="0" applyNumberFormat="1" applyFont="1" applyFill="1" applyBorder="1" applyAlignment="1">
      <alignment horizontal="center" vertical="center" wrapText="1"/>
    </xf>
    <xf numFmtId="0" fontId="9" fillId="2" borderId="81" xfId="0" applyFont="1" applyFill="1" applyBorder="1" applyAlignment="1">
      <alignment horizontal="left" vertical="center"/>
    </xf>
    <xf numFmtId="0" fontId="9" fillId="2" borderId="77" xfId="0" applyFont="1" applyFill="1" applyBorder="1" applyAlignment="1">
      <alignment horizontal="left" vertical="center"/>
    </xf>
    <xf numFmtId="0" fontId="9" fillId="2" borderId="82" xfId="0" applyFont="1" applyFill="1" applyBorder="1" applyAlignment="1">
      <alignment horizontal="left" vertical="center"/>
    </xf>
    <xf numFmtId="0" fontId="3" fillId="0" borderId="75" xfId="0" applyFont="1" applyBorder="1" applyAlignment="1" applyProtection="1">
      <alignment horizontal="left" vertical="center"/>
      <protection locked="0"/>
    </xf>
    <xf numFmtId="0" fontId="3" fillId="0" borderId="76" xfId="0" applyFont="1" applyBorder="1" applyAlignment="1" applyProtection="1">
      <alignment horizontal="left" vertical="center"/>
      <protection locked="0"/>
    </xf>
    <xf numFmtId="0" fontId="3" fillId="0" borderId="78" xfId="0" applyFont="1" applyBorder="1" applyAlignment="1" applyProtection="1">
      <alignment horizontal="left" vertical="center"/>
      <protection locked="0"/>
    </xf>
    <xf numFmtId="0" fontId="9" fillId="2" borderId="46"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9" fillId="0" borderId="8" xfId="0" applyFont="1" applyBorder="1" applyAlignment="1" applyProtection="1">
      <alignment horizontal="left" vertical="center"/>
      <protection locked="0"/>
    </xf>
    <xf numFmtId="0" fontId="9" fillId="0" borderId="9" xfId="0" applyFont="1" applyBorder="1" applyAlignment="1" applyProtection="1">
      <alignment horizontal="left" vertical="center"/>
      <protection locked="0"/>
    </xf>
    <xf numFmtId="0" fontId="9" fillId="0" borderId="83" xfId="0" applyFont="1" applyBorder="1" applyAlignment="1" applyProtection="1">
      <alignment horizontal="left" vertical="center"/>
      <protection locked="0"/>
    </xf>
    <xf numFmtId="0" fontId="9" fillId="0" borderId="84" xfId="0" applyFont="1" applyBorder="1" applyAlignment="1" applyProtection="1">
      <alignment horizontal="left" vertical="center"/>
      <protection locked="0"/>
    </xf>
    <xf numFmtId="0" fontId="9" fillId="0" borderId="39" xfId="0" applyFont="1" applyBorder="1" applyAlignment="1" applyProtection="1">
      <alignment horizontal="left" vertical="center"/>
      <protection locked="0"/>
    </xf>
    <xf numFmtId="0" fontId="9" fillId="0" borderId="40" xfId="0" applyFont="1" applyBorder="1" applyAlignment="1" applyProtection="1">
      <alignment horizontal="left" vertical="center"/>
      <protection locked="0"/>
    </xf>
    <xf numFmtId="179" fontId="9" fillId="11" borderId="96" xfId="0" applyNumberFormat="1" applyFont="1" applyFill="1" applyBorder="1" applyAlignment="1" applyProtection="1">
      <alignment horizontal="center" vertical="center"/>
      <protection locked="0"/>
    </xf>
    <xf numFmtId="179" fontId="9" fillId="11" borderId="99" xfId="0" applyNumberFormat="1" applyFont="1" applyFill="1" applyBorder="1" applyAlignment="1" applyProtection="1">
      <alignment horizontal="center" vertical="center"/>
      <protection locked="0"/>
    </xf>
    <xf numFmtId="179" fontId="9" fillId="11" borderId="97" xfId="0" applyNumberFormat="1" applyFont="1" applyFill="1" applyBorder="1" applyAlignment="1" applyProtection="1">
      <alignment horizontal="center" vertical="center"/>
      <protection locked="0"/>
    </xf>
    <xf numFmtId="179" fontId="9" fillId="11" borderId="100" xfId="0" applyNumberFormat="1" applyFont="1" applyFill="1" applyBorder="1" applyAlignment="1" applyProtection="1">
      <alignment horizontal="center" vertical="center"/>
      <protection locked="0"/>
    </xf>
    <xf numFmtId="178" fontId="9" fillId="0" borderId="68" xfId="0" applyNumberFormat="1" applyFont="1" applyBorder="1" applyAlignment="1" applyProtection="1">
      <alignment horizontal="center" vertical="center"/>
      <protection locked="0"/>
    </xf>
    <xf numFmtId="178" fontId="9" fillId="0" borderId="69" xfId="0" applyNumberFormat="1" applyFont="1" applyBorder="1" applyAlignment="1" applyProtection="1">
      <alignment horizontal="center" vertical="center"/>
      <protection locked="0"/>
    </xf>
    <xf numFmtId="185" fontId="9" fillId="8" borderId="13" xfId="0" applyNumberFormat="1" applyFont="1" applyFill="1" applyBorder="1" applyAlignment="1">
      <alignment horizontal="center" vertical="center"/>
    </xf>
    <xf numFmtId="185" fontId="9" fillId="8" borderId="14" xfId="0" applyNumberFormat="1" applyFont="1" applyFill="1" applyBorder="1" applyAlignment="1">
      <alignment horizontal="center" vertical="center"/>
    </xf>
    <xf numFmtId="176" fontId="6" fillId="2" borderId="6" xfId="0" applyNumberFormat="1" applyFont="1" applyFill="1" applyBorder="1" applyAlignment="1">
      <alignment horizontal="center" vertical="center" wrapText="1"/>
    </xf>
    <xf numFmtId="179" fontId="9" fillId="0" borderId="72" xfId="0" applyNumberFormat="1" applyFont="1" applyBorder="1" applyAlignment="1" applyProtection="1">
      <alignment horizontal="center" vertical="center"/>
      <protection locked="0"/>
    </xf>
    <xf numFmtId="176" fontId="8" fillId="11" borderId="101" xfId="0" applyNumberFormat="1" applyFont="1" applyFill="1" applyBorder="1" applyAlignment="1">
      <alignment horizontal="center" vertical="center" wrapText="1"/>
    </xf>
    <xf numFmtId="176" fontId="8" fillId="11" borderId="55" xfId="0" applyNumberFormat="1" applyFont="1" applyFill="1" applyBorder="1" applyAlignment="1">
      <alignment horizontal="center" vertical="center"/>
    </xf>
    <xf numFmtId="176" fontId="8" fillId="11" borderId="102" xfId="0" applyNumberFormat="1" applyFont="1" applyFill="1" applyBorder="1" applyAlignment="1">
      <alignment horizontal="center" vertical="center"/>
    </xf>
    <xf numFmtId="176" fontId="8" fillId="11" borderId="95" xfId="0" applyNumberFormat="1" applyFont="1" applyFill="1" applyBorder="1" applyAlignment="1">
      <alignment horizontal="center" vertical="center"/>
    </xf>
    <xf numFmtId="179" fontId="9" fillId="11" borderId="98" xfId="0" applyNumberFormat="1" applyFont="1" applyFill="1" applyBorder="1" applyAlignment="1" applyProtection="1">
      <alignment horizontal="center" vertical="center"/>
      <protection locked="0"/>
    </xf>
    <xf numFmtId="176" fontId="3" fillId="2" borderId="15" xfId="0" applyNumberFormat="1" applyFont="1" applyFill="1" applyBorder="1" applyAlignment="1">
      <alignment horizontal="center" vertical="center" textRotation="255"/>
    </xf>
    <xf numFmtId="0" fontId="9" fillId="0" borderId="0" xfId="0" applyFont="1" applyAlignment="1" applyProtection="1">
      <alignment horizontal="left" vertical="center" wrapText="1"/>
      <protection locked="0"/>
    </xf>
    <xf numFmtId="182" fontId="18" fillId="0" borderId="7" xfId="0" applyNumberFormat="1" applyFont="1" applyBorder="1" applyAlignment="1" applyProtection="1">
      <alignment horizontal="center" vertical="center"/>
      <protection locked="0"/>
    </xf>
    <xf numFmtId="182" fontId="9" fillId="0" borderId="7" xfId="0" applyNumberFormat="1" applyFont="1" applyBorder="1" applyAlignment="1" applyProtection="1">
      <alignment horizontal="center" vertical="center"/>
      <protection locked="0"/>
    </xf>
    <xf numFmtId="179" fontId="9" fillId="6" borderId="74" xfId="0" applyNumberFormat="1" applyFont="1" applyFill="1" applyBorder="1" applyAlignment="1">
      <alignment horizontal="center" vertical="center" wrapText="1"/>
    </xf>
    <xf numFmtId="179" fontId="9" fillId="6" borderId="72" xfId="0" applyNumberFormat="1" applyFont="1" applyFill="1" applyBorder="1" applyAlignment="1">
      <alignment horizontal="center" vertical="center"/>
    </xf>
    <xf numFmtId="176" fontId="6" fillId="0" borderId="0" xfId="0" applyNumberFormat="1" applyFont="1" applyAlignment="1">
      <alignment horizontal="left" vertical="center"/>
    </xf>
    <xf numFmtId="176" fontId="6" fillId="0" borderId="12" xfId="0" applyNumberFormat="1" applyFont="1" applyBorder="1" applyAlignment="1">
      <alignment horizontal="left" vertical="center"/>
    </xf>
    <xf numFmtId="0" fontId="43" fillId="5" borderId="0" xfId="0" applyFont="1" applyFill="1" applyAlignment="1">
      <alignment horizontal="center" vertical="center"/>
    </xf>
    <xf numFmtId="181" fontId="3" fillId="0" borderId="15" xfId="0" applyNumberFormat="1" applyFont="1" applyBorder="1" applyAlignment="1" applyProtection="1">
      <alignment horizontal="center" vertical="center" shrinkToFit="1"/>
      <protection locked="0"/>
    </xf>
    <xf numFmtId="181" fontId="3" fillId="0" borderId="16" xfId="0" applyNumberFormat="1" applyFont="1" applyBorder="1" applyAlignment="1" applyProtection="1">
      <alignment horizontal="center" vertical="center" shrinkToFit="1"/>
      <protection locked="0"/>
    </xf>
    <xf numFmtId="177" fontId="9" fillId="2" borderId="0" xfId="0" applyNumberFormat="1" applyFont="1" applyFill="1" applyAlignment="1">
      <alignment horizontal="left" vertical="center" wrapText="1"/>
    </xf>
    <xf numFmtId="176" fontId="22" fillId="0" borderId="0" xfId="0" applyNumberFormat="1" applyFont="1" applyAlignment="1">
      <alignment horizontal="left" vertical="center" wrapText="1"/>
    </xf>
    <xf numFmtId="176" fontId="22" fillId="0" borderId="0" xfId="0" applyNumberFormat="1" applyFont="1" applyAlignment="1">
      <alignment horizontal="left" vertical="center"/>
    </xf>
  </cellXfs>
  <cellStyles count="4">
    <cellStyle name="ハイパーリンク" xfId="2" builtinId="8"/>
    <cellStyle name="桁区切り" xfId="3" builtinId="6"/>
    <cellStyle name="標準" xfId="0" builtinId="0"/>
    <cellStyle name="標準 2" xfId="1" xr:uid="{00000000-0005-0000-0000-000002000000}"/>
  </cellStyles>
  <dxfs count="126">
    <dxf>
      <fill>
        <patternFill>
          <bgColor rgb="FF99CCFF"/>
        </patternFill>
      </fill>
    </dxf>
    <dxf>
      <fill>
        <patternFill>
          <bgColor rgb="FFCCCCFF"/>
        </patternFill>
      </fill>
    </dxf>
    <dxf>
      <fill>
        <patternFill>
          <bgColor rgb="FFFFCC99"/>
        </patternFill>
      </fill>
    </dxf>
    <dxf>
      <fill>
        <patternFill>
          <bgColor rgb="FFCCFFCC"/>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FFFF00"/>
        </patternFill>
      </fill>
    </dxf>
    <dxf>
      <fill>
        <patternFill>
          <bgColor rgb="FFFFFF0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FF0000"/>
        </patternFill>
      </fill>
    </dxf>
  </dxfs>
  <tableStyles count="0" defaultTableStyle="TableStyleMedium2" defaultPivotStyle="PivotStyleLight16"/>
  <colors>
    <mruColors>
      <color rgb="FF3399FF"/>
      <color rgb="FFFFFFCC"/>
      <color rgb="FFFFCCFF"/>
      <color rgb="FFE4E0EC"/>
      <color rgb="FFF2F0F6"/>
      <color rgb="FFCCCCFF"/>
      <color rgb="FFFF6600"/>
      <color rgb="FF6699FF"/>
      <color rgb="FFFFFF99"/>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data!$AI$3" lockText="1" noThreeD="1"/>
</file>

<file path=xl/ctrlProps/ctrlProp10.xml><?xml version="1.0" encoding="utf-8"?>
<formControlPr xmlns="http://schemas.microsoft.com/office/spreadsheetml/2009/9/main" objectType="Radio" firstButton="1" fmlaLink="data!$AK$3" lockText="1" noThreeD="1"/>
</file>

<file path=xl/ctrlProps/ctrlProp100.xml><?xml version="1.0" encoding="utf-8"?>
<formControlPr xmlns="http://schemas.microsoft.com/office/spreadsheetml/2009/9/main" objectType="Radio" firstButton="1" fmlaLink="data!$HE$3" lockText="1" noThreeD="1"/>
</file>

<file path=xl/ctrlProps/ctrlProp101.xml><?xml version="1.0" encoding="utf-8"?>
<formControlPr xmlns="http://schemas.microsoft.com/office/spreadsheetml/2009/9/main" objectType="Radio" lockText="1" noThreeD="1"/>
</file>

<file path=xl/ctrlProps/ctrlProp102.xml><?xml version="1.0" encoding="utf-8"?>
<formControlPr xmlns="http://schemas.microsoft.com/office/spreadsheetml/2009/9/main" objectType="GBox" noThreeD="1"/>
</file>

<file path=xl/ctrlProps/ctrlProp103.xml><?xml version="1.0" encoding="utf-8"?>
<formControlPr xmlns="http://schemas.microsoft.com/office/spreadsheetml/2009/9/main" objectType="Radio" firstButton="1" fmlaLink="data!$HF$3" lockText="1" noThreeD="1"/>
</file>

<file path=xl/ctrlProps/ctrlProp104.xml><?xml version="1.0" encoding="utf-8"?>
<formControlPr xmlns="http://schemas.microsoft.com/office/spreadsheetml/2009/9/main" objectType="Radio" lockText="1" noThreeD="1"/>
</file>

<file path=xl/ctrlProps/ctrlProp105.xml><?xml version="1.0" encoding="utf-8"?>
<formControlPr xmlns="http://schemas.microsoft.com/office/spreadsheetml/2009/9/main" objectType="Radio" lockText="1" noThreeD="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CheckBox" fmlaLink="data!$HH$4" lockText="1" noThreeD="1"/>
</file>

<file path=xl/ctrlProps/ctrlProp108.xml><?xml version="1.0" encoding="utf-8"?>
<formControlPr xmlns="http://schemas.microsoft.com/office/spreadsheetml/2009/9/main" objectType="CheckBox" fmlaLink="data!$HI$4" lockText="1"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Radio" lockText="1" noThreeD="1"/>
</file>

<file path=xl/ctrlProps/ctrlProp110.xml><?xml version="1.0" encoding="utf-8"?>
<formControlPr xmlns="http://schemas.microsoft.com/office/spreadsheetml/2009/9/main" objectType="CheckBox" fmlaLink="data!$HP$4" lockText="1" noThreeD="1"/>
</file>

<file path=xl/ctrlProps/ctrlProp111.xml><?xml version="1.0" encoding="utf-8"?>
<formControlPr xmlns="http://schemas.microsoft.com/office/spreadsheetml/2009/9/main" objectType="CheckBox" fmlaLink="data!$HQ$4" lockText="1" noThreeD="1"/>
</file>

<file path=xl/ctrlProps/ctrlProp112.xml><?xml version="1.0" encoding="utf-8"?>
<formControlPr xmlns="http://schemas.microsoft.com/office/spreadsheetml/2009/9/main" objectType="CheckBox" fmlaLink="data!$HR$4" lockText="1" noThreeD="1"/>
</file>

<file path=xl/ctrlProps/ctrlProp113.xml><?xml version="1.0" encoding="utf-8"?>
<formControlPr xmlns="http://schemas.microsoft.com/office/spreadsheetml/2009/9/main" objectType="CheckBox" fmlaLink="data!$HV$4" lockText="1" noThreeD="1"/>
</file>

<file path=xl/ctrlProps/ctrlProp114.xml><?xml version="1.0" encoding="utf-8"?>
<formControlPr xmlns="http://schemas.microsoft.com/office/spreadsheetml/2009/9/main" objectType="CheckBox" fmlaLink="data!$HW$4" lockText="1" noThreeD="1"/>
</file>

<file path=xl/ctrlProps/ctrlProp115.xml><?xml version="1.0" encoding="utf-8"?>
<formControlPr xmlns="http://schemas.microsoft.com/office/spreadsheetml/2009/9/main" objectType="CheckBox" fmlaLink="data!$HX$4" lockText="1" noThreeD="1"/>
</file>

<file path=xl/ctrlProps/ctrlProp116.xml><?xml version="1.0" encoding="utf-8"?>
<formControlPr xmlns="http://schemas.microsoft.com/office/spreadsheetml/2009/9/main" objectType="GBox" noThreeD="1"/>
</file>

<file path=xl/ctrlProps/ctrlProp117.xml><?xml version="1.0" encoding="utf-8"?>
<formControlPr xmlns="http://schemas.microsoft.com/office/spreadsheetml/2009/9/main" objectType="CheckBox" fmlaLink="data!$IB$4" lockText="1" noThreeD="1"/>
</file>

<file path=xl/ctrlProps/ctrlProp118.xml><?xml version="1.0" encoding="utf-8"?>
<formControlPr xmlns="http://schemas.microsoft.com/office/spreadsheetml/2009/9/main" objectType="CheckBox" fmlaLink="data!$IC$4" lockText="1" noThreeD="1"/>
</file>

<file path=xl/ctrlProps/ctrlProp119.xml><?xml version="1.0" encoding="utf-8"?>
<formControlPr xmlns="http://schemas.microsoft.com/office/spreadsheetml/2009/9/main" objectType="CheckBox" fmlaLink="data!$ID$4" lockText="1" noThreeD="1"/>
</file>

<file path=xl/ctrlProps/ctrlProp12.xml><?xml version="1.0" encoding="utf-8"?>
<formControlPr xmlns="http://schemas.microsoft.com/office/spreadsheetml/2009/9/main" objectType="Radio" firstButton="1" fmlaLink="data!$J$3" lockText="1" noThreeD="1"/>
</file>

<file path=xl/ctrlProps/ctrlProp120.xml><?xml version="1.0" encoding="utf-8"?>
<formControlPr xmlns="http://schemas.microsoft.com/office/spreadsheetml/2009/9/main" objectType="CheckBox" fmlaLink="data!$IE$4" lockText="1" noThreeD="1"/>
</file>

<file path=xl/ctrlProps/ctrlProp121.xml><?xml version="1.0" encoding="utf-8"?>
<formControlPr xmlns="http://schemas.microsoft.com/office/spreadsheetml/2009/9/main" objectType="CheckBox" fmlaLink="data!$IF$4" lockText="1" noThreeD="1"/>
</file>

<file path=xl/ctrlProps/ctrlProp122.xml><?xml version="1.0" encoding="utf-8"?>
<formControlPr xmlns="http://schemas.microsoft.com/office/spreadsheetml/2009/9/main" objectType="GBox" noThreeD="1"/>
</file>

<file path=xl/ctrlProps/ctrlProp123.xml><?xml version="1.0" encoding="utf-8"?>
<formControlPr xmlns="http://schemas.microsoft.com/office/spreadsheetml/2009/9/main" objectType="Radio" firstButton="1" fmlaLink="data!$IJ$3" lockText="1" noThreeD="1"/>
</file>

<file path=xl/ctrlProps/ctrlProp124.xml><?xml version="1.0" encoding="utf-8"?>
<formControlPr xmlns="http://schemas.microsoft.com/office/spreadsheetml/2009/9/main" objectType="Radio" lockText="1" noThreeD="1"/>
</file>

<file path=xl/ctrlProps/ctrlProp125.xml><?xml version="1.0" encoding="utf-8"?>
<formControlPr xmlns="http://schemas.microsoft.com/office/spreadsheetml/2009/9/main" objectType="Radio" lockText="1" noThreeD="1"/>
</file>

<file path=xl/ctrlProps/ctrlProp126.xml><?xml version="1.0" encoding="utf-8"?>
<formControlPr xmlns="http://schemas.microsoft.com/office/spreadsheetml/2009/9/main" objectType="GBox" noThreeD="1"/>
</file>

<file path=xl/ctrlProps/ctrlProp127.xml><?xml version="1.0" encoding="utf-8"?>
<formControlPr xmlns="http://schemas.microsoft.com/office/spreadsheetml/2009/9/main" objectType="Radio" firstButton="1" fmlaLink="data!$IM$3" lockText="1" noThreeD="1"/>
</file>

<file path=xl/ctrlProps/ctrlProp128.xml><?xml version="1.0" encoding="utf-8"?>
<formControlPr xmlns="http://schemas.microsoft.com/office/spreadsheetml/2009/9/main" objectType="Radio" lockText="1" noThreeD="1"/>
</file>

<file path=xl/ctrlProps/ctrlProp129.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30.xml><?xml version="1.0" encoding="utf-8"?>
<formControlPr xmlns="http://schemas.microsoft.com/office/spreadsheetml/2009/9/main" objectType="Radio" lockText="1" noThreeD="1"/>
</file>

<file path=xl/ctrlProps/ctrlProp131.xml><?xml version="1.0" encoding="utf-8"?>
<formControlPr xmlns="http://schemas.microsoft.com/office/spreadsheetml/2009/9/main" objectType="GBox" noThreeD="1"/>
</file>

<file path=xl/ctrlProps/ctrlProp132.xml><?xml version="1.0" encoding="utf-8"?>
<formControlPr xmlns="http://schemas.microsoft.com/office/spreadsheetml/2009/9/main" objectType="CheckBox" fmlaLink="data!$IQ$4" lockText="1" noThreeD="1"/>
</file>

<file path=xl/ctrlProps/ctrlProp133.xml><?xml version="1.0" encoding="utf-8"?>
<formControlPr xmlns="http://schemas.microsoft.com/office/spreadsheetml/2009/9/main" objectType="CheckBox" fmlaLink="data!$IR$4" lockText="1" noThreeD="1"/>
</file>

<file path=xl/ctrlProps/ctrlProp134.xml><?xml version="1.0" encoding="utf-8"?>
<formControlPr xmlns="http://schemas.microsoft.com/office/spreadsheetml/2009/9/main" objectType="CheckBox" fmlaLink="data!$IS$4" lockText="1" noThreeD="1"/>
</file>

<file path=xl/ctrlProps/ctrlProp135.xml><?xml version="1.0" encoding="utf-8"?>
<formControlPr xmlns="http://schemas.microsoft.com/office/spreadsheetml/2009/9/main" objectType="CheckBox" fmlaLink="data!$IT$4" lockText="1" noThreeD="1"/>
</file>

<file path=xl/ctrlProps/ctrlProp136.xml><?xml version="1.0" encoding="utf-8"?>
<formControlPr xmlns="http://schemas.microsoft.com/office/spreadsheetml/2009/9/main" objectType="CheckBox" fmlaLink="data!$IU$4" lockText="1" noThreeD="1"/>
</file>

<file path=xl/ctrlProps/ctrlProp137.xml><?xml version="1.0" encoding="utf-8"?>
<formControlPr xmlns="http://schemas.microsoft.com/office/spreadsheetml/2009/9/main" objectType="CheckBox" fmlaLink="data!$IV$4" lockText="1" noThreeD="1"/>
</file>

<file path=xl/ctrlProps/ctrlProp138.xml><?xml version="1.0" encoding="utf-8"?>
<formControlPr xmlns="http://schemas.microsoft.com/office/spreadsheetml/2009/9/main" objectType="CheckBox" fmlaLink="data!$IW$4" lockText="1" noThreeD="1"/>
</file>

<file path=xl/ctrlProps/ctrlProp139.xml><?xml version="1.0" encoding="utf-8"?>
<formControlPr xmlns="http://schemas.microsoft.com/office/spreadsheetml/2009/9/main" objectType="CheckBox" fmlaLink="data!$IX$4" lockText="1" noThreeD="1"/>
</file>

<file path=xl/ctrlProps/ctrlProp14.xml><?xml version="1.0" encoding="utf-8"?>
<formControlPr xmlns="http://schemas.microsoft.com/office/spreadsheetml/2009/9/main" objectType="CheckBox" fmlaLink="data!$EI$4" lockText="1" noThreeD="1"/>
</file>

<file path=xl/ctrlProps/ctrlProp140.xml><?xml version="1.0" encoding="utf-8"?>
<formControlPr xmlns="http://schemas.microsoft.com/office/spreadsheetml/2009/9/main" objectType="GBox" noThreeD="1"/>
</file>

<file path=xl/ctrlProps/ctrlProp141.xml><?xml version="1.0" encoding="utf-8"?>
<formControlPr xmlns="http://schemas.microsoft.com/office/spreadsheetml/2009/9/main" objectType="CheckBox" fmlaLink="data!$JA$4" lockText="1" noThreeD="1"/>
</file>

<file path=xl/ctrlProps/ctrlProp142.xml><?xml version="1.0" encoding="utf-8"?>
<formControlPr xmlns="http://schemas.microsoft.com/office/spreadsheetml/2009/9/main" objectType="CheckBox" fmlaLink="data!$JB$4" lockText="1" noThreeD="1"/>
</file>

<file path=xl/ctrlProps/ctrlProp143.xml><?xml version="1.0" encoding="utf-8"?>
<formControlPr xmlns="http://schemas.microsoft.com/office/spreadsheetml/2009/9/main" objectType="CheckBox" fmlaLink="data!$JC$4" lockText="1" noThreeD="1"/>
</file>

<file path=xl/ctrlProps/ctrlProp144.xml><?xml version="1.0" encoding="utf-8"?>
<formControlPr xmlns="http://schemas.microsoft.com/office/spreadsheetml/2009/9/main" objectType="CheckBox" fmlaLink="data!$JD$4" lockText="1" noThreeD="1"/>
</file>

<file path=xl/ctrlProps/ctrlProp145.xml><?xml version="1.0" encoding="utf-8"?>
<formControlPr xmlns="http://schemas.microsoft.com/office/spreadsheetml/2009/9/main" objectType="CheckBox" fmlaLink="data!$JE$4" lockText="1" noThreeD="1"/>
</file>

<file path=xl/ctrlProps/ctrlProp146.xml><?xml version="1.0" encoding="utf-8"?>
<formControlPr xmlns="http://schemas.microsoft.com/office/spreadsheetml/2009/9/main" objectType="CheckBox" fmlaLink="data!$JF$4" lockText="1" noThreeD="1"/>
</file>

<file path=xl/ctrlProps/ctrlProp147.xml><?xml version="1.0" encoding="utf-8"?>
<formControlPr xmlns="http://schemas.microsoft.com/office/spreadsheetml/2009/9/main" objectType="CheckBox" fmlaLink="data!$JH$4" lockText="1" noThreeD="1"/>
</file>

<file path=xl/ctrlProps/ctrlProp148.xml><?xml version="1.0" encoding="utf-8"?>
<formControlPr xmlns="http://schemas.microsoft.com/office/spreadsheetml/2009/9/main" objectType="CheckBox" fmlaLink="data!$JG$4" lockText="1" noThreeD="1"/>
</file>

<file path=xl/ctrlProps/ctrlProp149.xml><?xml version="1.0" encoding="utf-8"?>
<formControlPr xmlns="http://schemas.microsoft.com/office/spreadsheetml/2009/9/main" objectType="CheckBox" fmlaLink="data!$JI$4" lockText="1" noThreeD="1"/>
</file>

<file path=xl/ctrlProps/ctrlProp15.xml><?xml version="1.0" encoding="utf-8"?>
<formControlPr xmlns="http://schemas.microsoft.com/office/spreadsheetml/2009/9/main" objectType="GBox" noThreeD="1"/>
</file>

<file path=xl/ctrlProps/ctrlProp150.xml><?xml version="1.0" encoding="utf-8"?>
<formControlPr xmlns="http://schemas.microsoft.com/office/spreadsheetml/2009/9/main" objectType="GBox" noThreeD="1"/>
</file>

<file path=xl/ctrlProps/ctrlProp151.xml><?xml version="1.0" encoding="utf-8"?>
<formControlPr xmlns="http://schemas.microsoft.com/office/spreadsheetml/2009/9/main" objectType="Radio" firstButton="1" fmlaLink="data!$JK$3" lockText="1" noThreeD="1"/>
</file>

<file path=xl/ctrlProps/ctrlProp152.xml><?xml version="1.0" encoding="utf-8"?>
<formControlPr xmlns="http://schemas.microsoft.com/office/spreadsheetml/2009/9/main" objectType="Radio" lockText="1" noThreeD="1"/>
</file>

<file path=xl/ctrlProps/ctrlProp153.xml><?xml version="1.0" encoding="utf-8"?>
<formControlPr xmlns="http://schemas.microsoft.com/office/spreadsheetml/2009/9/main" objectType="Radio" lockText="1" noThreeD="1"/>
</file>

<file path=xl/ctrlProps/ctrlProp154.xml><?xml version="1.0" encoding="utf-8"?>
<formControlPr xmlns="http://schemas.microsoft.com/office/spreadsheetml/2009/9/main" objectType="Radio" lockText="1" noThreeD="1"/>
</file>

<file path=xl/ctrlProps/ctrlProp155.xml><?xml version="1.0" encoding="utf-8"?>
<formControlPr xmlns="http://schemas.microsoft.com/office/spreadsheetml/2009/9/main" objectType="GBox" noThreeD="1"/>
</file>

<file path=xl/ctrlProps/ctrlProp156.xml><?xml version="1.0" encoding="utf-8"?>
<formControlPr xmlns="http://schemas.microsoft.com/office/spreadsheetml/2009/9/main" objectType="CheckBox" fmlaLink="data!$JO$4" lockText="1" noThreeD="1"/>
</file>

<file path=xl/ctrlProps/ctrlProp157.xml><?xml version="1.0" encoding="utf-8"?>
<formControlPr xmlns="http://schemas.microsoft.com/office/spreadsheetml/2009/9/main" objectType="CheckBox" fmlaLink="data!$JP$4" lockText="1" noThreeD="1"/>
</file>

<file path=xl/ctrlProps/ctrlProp158.xml><?xml version="1.0" encoding="utf-8"?>
<formControlPr xmlns="http://schemas.microsoft.com/office/spreadsheetml/2009/9/main" objectType="CheckBox" fmlaLink="data!$JQ$4" lockText="1" noThreeD="1"/>
</file>

<file path=xl/ctrlProps/ctrlProp159.xml><?xml version="1.0" encoding="utf-8"?>
<formControlPr xmlns="http://schemas.microsoft.com/office/spreadsheetml/2009/9/main" objectType="CheckBox" fmlaLink="data!$JR$4" lockText="1" noThreeD="1"/>
</file>

<file path=xl/ctrlProps/ctrlProp16.xml><?xml version="1.0" encoding="utf-8"?>
<formControlPr xmlns="http://schemas.microsoft.com/office/spreadsheetml/2009/9/main" objectType="Radio" firstButton="1" fmlaLink="data!$R$3" lockText="1" noThreeD="1"/>
</file>

<file path=xl/ctrlProps/ctrlProp160.xml><?xml version="1.0" encoding="utf-8"?>
<formControlPr xmlns="http://schemas.microsoft.com/office/spreadsheetml/2009/9/main" objectType="CheckBox" fmlaLink="data!$JS$4" lockText="1" noThreeD="1"/>
</file>

<file path=xl/ctrlProps/ctrlProp161.xml><?xml version="1.0" encoding="utf-8"?>
<formControlPr xmlns="http://schemas.microsoft.com/office/spreadsheetml/2009/9/main" objectType="CheckBox" fmlaLink="data!$JT$4" lockText="1" noThreeD="1"/>
</file>

<file path=xl/ctrlProps/ctrlProp162.xml><?xml version="1.0" encoding="utf-8"?>
<formControlPr xmlns="http://schemas.microsoft.com/office/spreadsheetml/2009/9/main" objectType="CheckBox" fmlaLink="data!$JU$4" lockText="1" noThreeD="1"/>
</file>

<file path=xl/ctrlProps/ctrlProp163.xml><?xml version="1.0" encoding="utf-8"?>
<formControlPr xmlns="http://schemas.microsoft.com/office/spreadsheetml/2009/9/main" objectType="CheckBox" fmlaLink="data!$JV$4" lockText="1" noThreeD="1"/>
</file>

<file path=xl/ctrlProps/ctrlProp164.xml><?xml version="1.0" encoding="utf-8"?>
<formControlPr xmlns="http://schemas.microsoft.com/office/spreadsheetml/2009/9/main" objectType="GBox" noThreeD="1"/>
</file>

<file path=xl/ctrlProps/ctrlProp165.xml><?xml version="1.0" encoding="utf-8"?>
<formControlPr xmlns="http://schemas.microsoft.com/office/spreadsheetml/2009/9/main" objectType="CheckBox" fmlaLink="data!$JY$4" lockText="1" noThreeD="1"/>
</file>

<file path=xl/ctrlProps/ctrlProp166.xml><?xml version="1.0" encoding="utf-8"?>
<formControlPr xmlns="http://schemas.microsoft.com/office/spreadsheetml/2009/9/main" objectType="CheckBox" fmlaLink="data!$JZ$4" lockText="1" noThreeD="1"/>
</file>

<file path=xl/ctrlProps/ctrlProp167.xml><?xml version="1.0" encoding="utf-8"?>
<formControlPr xmlns="http://schemas.microsoft.com/office/spreadsheetml/2009/9/main" objectType="CheckBox" fmlaLink="data!$KA$4" lockText="1" noThreeD="1"/>
</file>

<file path=xl/ctrlProps/ctrlProp168.xml><?xml version="1.0" encoding="utf-8"?>
<formControlPr xmlns="http://schemas.microsoft.com/office/spreadsheetml/2009/9/main" objectType="CheckBox" fmlaLink="data!$KB$4" lockText="1" noThreeD="1"/>
</file>

<file path=xl/ctrlProps/ctrlProp169.xml><?xml version="1.0" encoding="utf-8"?>
<formControlPr xmlns="http://schemas.microsoft.com/office/spreadsheetml/2009/9/main" objectType="CheckBox" fmlaLink="data!$KC$4" lockText="1" noThreeD="1"/>
</file>

<file path=xl/ctrlProps/ctrlProp17.xml><?xml version="1.0" encoding="utf-8"?>
<formControlPr xmlns="http://schemas.microsoft.com/office/spreadsheetml/2009/9/main" objectType="Radio" lockText="1" noThreeD="1"/>
</file>

<file path=xl/ctrlProps/ctrlProp170.xml><?xml version="1.0" encoding="utf-8"?>
<formControlPr xmlns="http://schemas.microsoft.com/office/spreadsheetml/2009/9/main" objectType="CheckBox" fmlaLink="data!$KD$4" lockText="1" noThreeD="1"/>
</file>

<file path=xl/ctrlProps/ctrlProp171.xml><?xml version="1.0" encoding="utf-8"?>
<formControlPr xmlns="http://schemas.microsoft.com/office/spreadsheetml/2009/9/main" objectType="CheckBox" fmlaLink="data!$KE$4" lockText="1" noThreeD="1"/>
</file>

<file path=xl/ctrlProps/ctrlProp172.xml><?xml version="1.0" encoding="utf-8"?>
<formControlPr xmlns="http://schemas.microsoft.com/office/spreadsheetml/2009/9/main" objectType="CheckBox" fmlaLink="data!$KF$4" lockText="1" noThreeD="1"/>
</file>

<file path=xl/ctrlProps/ctrlProp173.xml><?xml version="1.0" encoding="utf-8"?>
<formControlPr xmlns="http://schemas.microsoft.com/office/spreadsheetml/2009/9/main" objectType="CheckBox" fmlaLink="data!$KG$4" lockText="1" noThreeD="1"/>
</file>

<file path=xl/ctrlProps/ctrlProp174.xml><?xml version="1.0" encoding="utf-8"?>
<formControlPr xmlns="http://schemas.microsoft.com/office/spreadsheetml/2009/9/main" objectType="GBox" noThreeD="1"/>
</file>

<file path=xl/ctrlProps/ctrlProp175.xml><?xml version="1.0" encoding="utf-8"?>
<formControlPr xmlns="http://schemas.microsoft.com/office/spreadsheetml/2009/9/main" objectType="Radio" firstButton="1" fmlaLink="data!$KI$3" lockText="1" noThreeD="1"/>
</file>

<file path=xl/ctrlProps/ctrlProp176.xml><?xml version="1.0" encoding="utf-8"?>
<formControlPr xmlns="http://schemas.microsoft.com/office/spreadsheetml/2009/9/main" objectType="Radio" lockText="1" noThreeD="1"/>
</file>

<file path=xl/ctrlProps/ctrlProp177.xml><?xml version="1.0" encoding="utf-8"?>
<formControlPr xmlns="http://schemas.microsoft.com/office/spreadsheetml/2009/9/main" objectType="Radio" lockText="1" noThreeD="1"/>
</file>

<file path=xl/ctrlProps/ctrlProp178.xml><?xml version="1.0" encoding="utf-8"?>
<formControlPr xmlns="http://schemas.microsoft.com/office/spreadsheetml/2009/9/main" objectType="GBox" noThreeD="1"/>
</file>

<file path=xl/ctrlProps/ctrlProp179.xml><?xml version="1.0" encoding="utf-8"?>
<formControlPr xmlns="http://schemas.microsoft.com/office/spreadsheetml/2009/9/main" objectType="Radio" firstButton="1" fmlaLink="data!$KJ$3" lockText="1" noThreeD="1"/>
</file>

<file path=xl/ctrlProps/ctrlProp18.xml><?xml version="1.0" encoding="utf-8"?>
<formControlPr xmlns="http://schemas.microsoft.com/office/spreadsheetml/2009/9/main" objectType="GBox" noThreeD="1"/>
</file>

<file path=xl/ctrlProps/ctrlProp180.xml><?xml version="1.0" encoding="utf-8"?>
<formControlPr xmlns="http://schemas.microsoft.com/office/spreadsheetml/2009/9/main" objectType="Radio" lockText="1" noThreeD="1"/>
</file>

<file path=xl/ctrlProps/ctrlProp181.xml><?xml version="1.0" encoding="utf-8"?>
<formControlPr xmlns="http://schemas.microsoft.com/office/spreadsheetml/2009/9/main" objectType="Radio" lockText="1" noThreeD="1"/>
</file>

<file path=xl/ctrlProps/ctrlProp182.xml><?xml version="1.0" encoding="utf-8"?>
<formControlPr xmlns="http://schemas.microsoft.com/office/spreadsheetml/2009/9/main" objectType="GBox" noThreeD="1"/>
</file>

<file path=xl/ctrlProps/ctrlProp183.xml><?xml version="1.0" encoding="utf-8"?>
<formControlPr xmlns="http://schemas.microsoft.com/office/spreadsheetml/2009/9/main" objectType="Radio" firstButton="1" fmlaLink="data!$KK$3" lockText="1" noThreeD="1"/>
</file>

<file path=xl/ctrlProps/ctrlProp184.xml><?xml version="1.0" encoding="utf-8"?>
<formControlPr xmlns="http://schemas.microsoft.com/office/spreadsheetml/2009/9/main" objectType="Radio" lockText="1" noThreeD="1"/>
</file>

<file path=xl/ctrlProps/ctrlProp185.xml><?xml version="1.0" encoding="utf-8"?>
<formControlPr xmlns="http://schemas.microsoft.com/office/spreadsheetml/2009/9/main" objectType="Radio" lockText="1" noThreeD="1"/>
</file>

<file path=xl/ctrlProps/ctrlProp186.xml><?xml version="1.0" encoding="utf-8"?>
<formControlPr xmlns="http://schemas.microsoft.com/office/spreadsheetml/2009/9/main" objectType="GBox" noThreeD="1"/>
</file>

<file path=xl/ctrlProps/ctrlProp187.xml><?xml version="1.0" encoding="utf-8"?>
<formControlPr xmlns="http://schemas.microsoft.com/office/spreadsheetml/2009/9/main" objectType="Radio" firstButton="1" fmlaLink="data!$KL$3" lockText="1" noThreeD="1"/>
</file>

<file path=xl/ctrlProps/ctrlProp188.xml><?xml version="1.0" encoding="utf-8"?>
<formControlPr xmlns="http://schemas.microsoft.com/office/spreadsheetml/2009/9/main" objectType="Radio" lockText="1" noThreeD="1"/>
</file>

<file path=xl/ctrlProps/ctrlProp189.xml><?xml version="1.0" encoding="utf-8"?>
<formControlPr xmlns="http://schemas.microsoft.com/office/spreadsheetml/2009/9/main" objectType="GBox" noThreeD="1"/>
</file>

<file path=xl/ctrlProps/ctrlProp19.xml><?xml version="1.0" encoding="utf-8"?>
<formControlPr xmlns="http://schemas.microsoft.com/office/spreadsheetml/2009/9/main" objectType="Radio" firstButton="1" fmlaLink="data!$AU$3" lockText="1" noThreeD="1"/>
</file>

<file path=xl/ctrlProps/ctrlProp190.xml><?xml version="1.0" encoding="utf-8"?>
<formControlPr xmlns="http://schemas.microsoft.com/office/spreadsheetml/2009/9/main" objectType="Radio" firstButton="1" fmlaLink="data!$KM$3" lockText="1" noThreeD="1"/>
</file>

<file path=xl/ctrlProps/ctrlProp191.xml><?xml version="1.0" encoding="utf-8"?>
<formControlPr xmlns="http://schemas.microsoft.com/office/spreadsheetml/2009/9/main" objectType="Radio" lockText="1" noThreeD="1"/>
</file>

<file path=xl/ctrlProps/ctrlProp192.xml><?xml version="1.0" encoding="utf-8"?>
<formControlPr xmlns="http://schemas.microsoft.com/office/spreadsheetml/2009/9/main" objectType="GBox" noThreeD="1"/>
</file>

<file path=xl/ctrlProps/ctrlProp193.xml><?xml version="1.0" encoding="utf-8"?>
<formControlPr xmlns="http://schemas.microsoft.com/office/spreadsheetml/2009/9/main" objectType="Radio" firstButton="1" fmlaLink="data!$KW$3" lockText="1" noThreeD="1"/>
</file>

<file path=xl/ctrlProps/ctrlProp194.xml><?xml version="1.0" encoding="utf-8"?>
<formControlPr xmlns="http://schemas.microsoft.com/office/spreadsheetml/2009/9/main" objectType="Radio" lockText="1" noThreeD="1"/>
</file>

<file path=xl/ctrlProps/ctrlProp195.xml><?xml version="1.0" encoding="utf-8"?>
<formControlPr xmlns="http://schemas.microsoft.com/office/spreadsheetml/2009/9/main" objectType="Radio" lockText="1" noThreeD="1"/>
</file>

<file path=xl/ctrlProps/ctrlProp196.xml><?xml version="1.0" encoding="utf-8"?>
<formControlPr xmlns="http://schemas.microsoft.com/office/spreadsheetml/2009/9/main" objectType="GBox" noThreeD="1"/>
</file>

<file path=xl/ctrlProps/ctrlProp197.xml><?xml version="1.0" encoding="utf-8"?>
<formControlPr xmlns="http://schemas.microsoft.com/office/spreadsheetml/2009/9/main" objectType="Radio" firstButton="1" fmlaLink="data!$KX$3" lockText="1" noThreeD="1"/>
</file>

<file path=xl/ctrlProps/ctrlProp198.xml><?xml version="1.0" encoding="utf-8"?>
<formControlPr xmlns="http://schemas.microsoft.com/office/spreadsheetml/2009/9/main" objectType="Radio" lockText="1" noThreeD="1"/>
</file>

<file path=xl/ctrlProps/ctrlProp199.xml><?xml version="1.0" encoding="utf-8"?>
<formControlPr xmlns="http://schemas.microsoft.com/office/spreadsheetml/2009/9/main" objectType="GBox"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00.xml><?xml version="1.0" encoding="utf-8"?>
<formControlPr xmlns="http://schemas.microsoft.com/office/spreadsheetml/2009/9/main" objectType="Radio" firstButton="1" fmlaLink="data!$KY$3" lockText="1" noThreeD="1"/>
</file>

<file path=xl/ctrlProps/ctrlProp201.xml><?xml version="1.0" encoding="utf-8"?>
<formControlPr xmlns="http://schemas.microsoft.com/office/spreadsheetml/2009/9/main" objectType="Radio" lockText="1" noThreeD="1"/>
</file>

<file path=xl/ctrlProps/ctrlProp202.xml><?xml version="1.0" encoding="utf-8"?>
<formControlPr xmlns="http://schemas.microsoft.com/office/spreadsheetml/2009/9/main" objectType="GBox" noThreeD="1"/>
</file>

<file path=xl/ctrlProps/ctrlProp203.xml><?xml version="1.0" encoding="utf-8"?>
<formControlPr xmlns="http://schemas.microsoft.com/office/spreadsheetml/2009/9/main" objectType="Radio" firstButton="1" fmlaLink="data!$LX$3" lockText="1" noThreeD="1"/>
</file>

<file path=xl/ctrlProps/ctrlProp204.xml><?xml version="1.0" encoding="utf-8"?>
<formControlPr xmlns="http://schemas.microsoft.com/office/spreadsheetml/2009/9/main" objectType="Radio" lockText="1" noThreeD="1"/>
</file>

<file path=xl/ctrlProps/ctrlProp205.xml><?xml version="1.0" encoding="utf-8"?>
<formControlPr xmlns="http://schemas.microsoft.com/office/spreadsheetml/2009/9/main" objectType="GBox" noThreeD="1"/>
</file>

<file path=xl/ctrlProps/ctrlProp206.xml><?xml version="1.0" encoding="utf-8"?>
<formControlPr xmlns="http://schemas.microsoft.com/office/spreadsheetml/2009/9/main" objectType="Radio" firstButton="1" fmlaLink="data!$KZ$3" lockText="1" noThreeD="1"/>
</file>

<file path=xl/ctrlProps/ctrlProp207.xml><?xml version="1.0" encoding="utf-8"?>
<formControlPr xmlns="http://schemas.microsoft.com/office/spreadsheetml/2009/9/main" objectType="Radio" lockText="1" noThreeD="1"/>
</file>

<file path=xl/ctrlProps/ctrlProp208.xml><?xml version="1.0" encoding="utf-8"?>
<formControlPr xmlns="http://schemas.microsoft.com/office/spreadsheetml/2009/9/main" objectType="GBox" noThreeD="1"/>
</file>

<file path=xl/ctrlProps/ctrlProp209.xml><?xml version="1.0" encoding="utf-8"?>
<formControlPr xmlns="http://schemas.microsoft.com/office/spreadsheetml/2009/9/main" objectType="CheckBox" fmlaLink="data!$LB$4" lockText="1" noThreeD="1"/>
</file>

<file path=xl/ctrlProps/ctrlProp21.xml><?xml version="1.0" encoding="utf-8"?>
<formControlPr xmlns="http://schemas.microsoft.com/office/spreadsheetml/2009/9/main" objectType="Radio" firstButton="1" fmlaLink="data!$AV$3" lockText="1" noThreeD="1"/>
</file>

<file path=xl/ctrlProps/ctrlProp210.xml><?xml version="1.0" encoding="utf-8"?>
<formControlPr xmlns="http://schemas.microsoft.com/office/spreadsheetml/2009/9/main" objectType="CheckBox" fmlaLink="data!$LC$4" lockText="1" noThreeD="1"/>
</file>

<file path=xl/ctrlProps/ctrlProp211.xml><?xml version="1.0" encoding="utf-8"?>
<formControlPr xmlns="http://schemas.microsoft.com/office/spreadsheetml/2009/9/main" objectType="CheckBox" fmlaLink="data!$LD$4" lockText="1" noThreeD="1"/>
</file>

<file path=xl/ctrlProps/ctrlProp212.xml><?xml version="1.0" encoding="utf-8"?>
<formControlPr xmlns="http://schemas.microsoft.com/office/spreadsheetml/2009/9/main" objectType="GBox" noThreeD="1"/>
</file>

<file path=xl/ctrlProps/ctrlProp213.xml><?xml version="1.0" encoding="utf-8"?>
<formControlPr xmlns="http://schemas.microsoft.com/office/spreadsheetml/2009/9/main" objectType="Radio" firstButton="1" fmlaLink="data!$KO$3" lockText="1" noThreeD="1"/>
</file>

<file path=xl/ctrlProps/ctrlProp214.xml><?xml version="1.0" encoding="utf-8"?>
<formControlPr xmlns="http://schemas.microsoft.com/office/spreadsheetml/2009/9/main" objectType="Radio" lockText="1" noThreeD="1"/>
</file>

<file path=xl/ctrlProps/ctrlProp215.xml><?xml version="1.0" encoding="utf-8"?>
<formControlPr xmlns="http://schemas.microsoft.com/office/spreadsheetml/2009/9/main" objectType="Radio" lockText="1" noThreeD="1"/>
</file>

<file path=xl/ctrlProps/ctrlProp216.xml><?xml version="1.0" encoding="utf-8"?>
<formControlPr xmlns="http://schemas.microsoft.com/office/spreadsheetml/2009/9/main" objectType="GBox" noThreeD="1"/>
</file>

<file path=xl/ctrlProps/ctrlProp217.xml><?xml version="1.0" encoding="utf-8"?>
<formControlPr xmlns="http://schemas.microsoft.com/office/spreadsheetml/2009/9/main" objectType="Radio" firstButton="1" fmlaLink="data!$KP$3" lockText="1" noThreeD="1"/>
</file>

<file path=xl/ctrlProps/ctrlProp218.xml><?xml version="1.0" encoding="utf-8"?>
<formControlPr xmlns="http://schemas.microsoft.com/office/spreadsheetml/2009/9/main" objectType="Radio" lockText="1" noThreeD="1"/>
</file>

<file path=xl/ctrlProps/ctrlProp219.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20.xml><?xml version="1.0" encoding="utf-8"?>
<formControlPr xmlns="http://schemas.microsoft.com/office/spreadsheetml/2009/9/main" objectType="GBox" noThreeD="1"/>
</file>

<file path=xl/ctrlProps/ctrlProp221.xml><?xml version="1.0" encoding="utf-8"?>
<formControlPr xmlns="http://schemas.microsoft.com/office/spreadsheetml/2009/9/main" objectType="Radio" firstButton="1" fmlaLink="data!$KQ$3" lockText="1" noThreeD="1"/>
</file>

<file path=xl/ctrlProps/ctrlProp222.xml><?xml version="1.0" encoding="utf-8"?>
<formControlPr xmlns="http://schemas.microsoft.com/office/spreadsheetml/2009/9/main" objectType="Radio" lockText="1" noThreeD="1"/>
</file>

<file path=xl/ctrlProps/ctrlProp223.xml><?xml version="1.0" encoding="utf-8"?>
<formControlPr xmlns="http://schemas.microsoft.com/office/spreadsheetml/2009/9/main" objectType="Radio" lockText="1" noThreeD="1"/>
</file>

<file path=xl/ctrlProps/ctrlProp224.xml><?xml version="1.0" encoding="utf-8"?>
<formControlPr xmlns="http://schemas.microsoft.com/office/spreadsheetml/2009/9/main" objectType="GBox" noThreeD="1"/>
</file>

<file path=xl/ctrlProps/ctrlProp225.xml><?xml version="1.0" encoding="utf-8"?>
<formControlPr xmlns="http://schemas.microsoft.com/office/spreadsheetml/2009/9/main" objectType="Radio" firstButton="1" fmlaLink="data!$KR$3" lockText="1" noThreeD="1"/>
</file>

<file path=xl/ctrlProps/ctrlProp226.xml><?xml version="1.0" encoding="utf-8"?>
<formControlPr xmlns="http://schemas.microsoft.com/office/spreadsheetml/2009/9/main" objectType="Radio" lockText="1" noThreeD="1"/>
</file>

<file path=xl/ctrlProps/ctrlProp227.xml><?xml version="1.0" encoding="utf-8"?>
<formControlPr xmlns="http://schemas.microsoft.com/office/spreadsheetml/2009/9/main" objectType="Radio" lockText="1" noThreeD="1"/>
</file>

<file path=xl/ctrlProps/ctrlProp228.xml><?xml version="1.0" encoding="utf-8"?>
<formControlPr xmlns="http://schemas.microsoft.com/office/spreadsheetml/2009/9/main" objectType="GBox" noThreeD="1"/>
</file>

<file path=xl/ctrlProps/ctrlProp229.xml><?xml version="1.0" encoding="utf-8"?>
<formControlPr xmlns="http://schemas.microsoft.com/office/spreadsheetml/2009/9/main" objectType="Radio" firstButton="1" fmlaLink="data!$LY$3" lockText="1" noThreeD="1"/>
</file>

<file path=xl/ctrlProps/ctrlProp23.xml><?xml version="1.0" encoding="utf-8"?>
<formControlPr xmlns="http://schemas.microsoft.com/office/spreadsheetml/2009/9/main" objectType="Radio" lockText="1" noThreeD="1"/>
</file>

<file path=xl/ctrlProps/ctrlProp230.xml><?xml version="1.0" encoding="utf-8"?>
<formControlPr xmlns="http://schemas.microsoft.com/office/spreadsheetml/2009/9/main" objectType="Radio" lockText="1" noThreeD="1"/>
</file>

<file path=xl/ctrlProps/ctrlProp231.xml><?xml version="1.0" encoding="utf-8"?>
<formControlPr xmlns="http://schemas.microsoft.com/office/spreadsheetml/2009/9/main" objectType="Radio" lockText="1" noThreeD="1"/>
</file>

<file path=xl/ctrlProps/ctrlProp232.xml><?xml version="1.0" encoding="utf-8"?>
<formControlPr xmlns="http://schemas.microsoft.com/office/spreadsheetml/2009/9/main" objectType="GBox" noThreeD="1"/>
</file>

<file path=xl/ctrlProps/ctrlProp233.xml><?xml version="1.0" encoding="utf-8"?>
<formControlPr xmlns="http://schemas.microsoft.com/office/spreadsheetml/2009/9/main" objectType="Radio" firstButton="1" fmlaLink="data!$ML$3" lockText="1" noThreeD="1"/>
</file>

<file path=xl/ctrlProps/ctrlProp234.xml><?xml version="1.0" encoding="utf-8"?>
<formControlPr xmlns="http://schemas.microsoft.com/office/spreadsheetml/2009/9/main" objectType="Radio" lockText="1" noThreeD="1"/>
</file>

<file path=xl/ctrlProps/ctrlProp235.xml><?xml version="1.0" encoding="utf-8"?>
<formControlPr xmlns="http://schemas.microsoft.com/office/spreadsheetml/2009/9/main" objectType="Radio" lockText="1" noThreeD="1"/>
</file>

<file path=xl/ctrlProps/ctrlProp236.xml><?xml version="1.0" encoding="utf-8"?>
<formControlPr xmlns="http://schemas.microsoft.com/office/spreadsheetml/2009/9/main" objectType="Radio" lockText="1" noThreeD="1"/>
</file>

<file path=xl/ctrlProps/ctrlProp237.xml><?xml version="1.0" encoding="utf-8"?>
<formControlPr xmlns="http://schemas.microsoft.com/office/spreadsheetml/2009/9/main" objectType="Radio" lockText="1" noThreeD="1"/>
</file>

<file path=xl/ctrlProps/ctrlProp238.xml><?xml version="1.0" encoding="utf-8"?>
<formControlPr xmlns="http://schemas.microsoft.com/office/spreadsheetml/2009/9/main" objectType="GBox" noThreeD="1"/>
</file>

<file path=xl/ctrlProps/ctrlProp239.xml><?xml version="1.0" encoding="utf-8"?>
<formControlPr xmlns="http://schemas.microsoft.com/office/spreadsheetml/2009/9/main" objectType="Radio" firstButton="1" fmlaLink="data!$MP$3" lockText="1" noThreeD="1"/>
</file>

<file path=xl/ctrlProps/ctrlProp24.xml><?xml version="1.0" encoding="utf-8"?>
<formControlPr xmlns="http://schemas.microsoft.com/office/spreadsheetml/2009/9/main" objectType="Radio" lockText="1" noThreeD="1"/>
</file>

<file path=xl/ctrlProps/ctrlProp240.xml><?xml version="1.0" encoding="utf-8"?>
<formControlPr xmlns="http://schemas.microsoft.com/office/spreadsheetml/2009/9/main" objectType="Radio" lockText="1" noThreeD="1"/>
</file>

<file path=xl/ctrlProps/ctrlProp241.xml><?xml version="1.0" encoding="utf-8"?>
<formControlPr xmlns="http://schemas.microsoft.com/office/spreadsheetml/2009/9/main" objectType="Radio" lockText="1" noThreeD="1"/>
</file>

<file path=xl/ctrlProps/ctrlProp242.xml><?xml version="1.0" encoding="utf-8"?>
<formControlPr xmlns="http://schemas.microsoft.com/office/spreadsheetml/2009/9/main" objectType="Radio" firstButton="1" fmlaLink="data!$MQ$3" lockText="1" noThreeD="1"/>
</file>

<file path=xl/ctrlProps/ctrlProp243.xml><?xml version="1.0" encoding="utf-8"?>
<formControlPr xmlns="http://schemas.microsoft.com/office/spreadsheetml/2009/9/main" objectType="Radio" lockText="1" noThreeD="1"/>
</file>

<file path=xl/ctrlProps/ctrlProp244.xml><?xml version="1.0" encoding="utf-8"?>
<formControlPr xmlns="http://schemas.microsoft.com/office/spreadsheetml/2009/9/main" objectType="Radio" lockText="1" noThreeD="1"/>
</file>

<file path=xl/ctrlProps/ctrlProp245.xml><?xml version="1.0" encoding="utf-8"?>
<formControlPr xmlns="http://schemas.microsoft.com/office/spreadsheetml/2009/9/main" objectType="Radio" lockText="1" noThreeD="1"/>
</file>

<file path=xl/ctrlProps/ctrlProp246.xml><?xml version="1.0" encoding="utf-8"?>
<formControlPr xmlns="http://schemas.microsoft.com/office/spreadsheetml/2009/9/main" objectType="GBox" noThreeD="1"/>
</file>

<file path=xl/ctrlProps/ctrlProp247.xml><?xml version="1.0" encoding="utf-8"?>
<formControlPr xmlns="http://schemas.microsoft.com/office/spreadsheetml/2009/9/main" objectType="GBox" noThreeD="1"/>
</file>

<file path=xl/ctrlProps/ctrlProp248.xml><?xml version="1.0" encoding="utf-8"?>
<formControlPr xmlns="http://schemas.microsoft.com/office/spreadsheetml/2009/9/main" objectType="GBox" noThreeD="1"/>
</file>

<file path=xl/ctrlProps/ctrlProp249.xml><?xml version="1.0" encoding="utf-8"?>
<formControlPr xmlns="http://schemas.microsoft.com/office/spreadsheetml/2009/9/main" objectType="Radio" firstButton="1" fmlaLink="data!$KV$3" lockText="1" noThreeD="1"/>
</file>

<file path=xl/ctrlProps/ctrlProp25.xml><?xml version="1.0" encoding="utf-8"?>
<formControlPr xmlns="http://schemas.microsoft.com/office/spreadsheetml/2009/9/main" objectType="Radio" lockText="1" noThreeD="1"/>
</file>

<file path=xl/ctrlProps/ctrlProp250.xml><?xml version="1.0" encoding="utf-8"?>
<formControlPr xmlns="http://schemas.microsoft.com/office/spreadsheetml/2009/9/main" objectType="Radio" lockText="1" noThreeD="1"/>
</file>

<file path=xl/ctrlProps/ctrlProp251.xml><?xml version="1.0" encoding="utf-8"?>
<formControlPr xmlns="http://schemas.microsoft.com/office/spreadsheetml/2009/9/main" objectType="Radio" firstButton="1" fmlaLink="data!$KN$3" lockText="1" noThreeD="1"/>
</file>

<file path=xl/ctrlProps/ctrlProp252.xml><?xml version="1.0" encoding="utf-8"?>
<formControlPr xmlns="http://schemas.microsoft.com/office/spreadsheetml/2009/9/main" objectType="Radio" lockText="1" noThreeD="1"/>
</file>

<file path=xl/ctrlProps/ctrlProp253.xml><?xml version="1.0" encoding="utf-8"?>
<formControlPr xmlns="http://schemas.microsoft.com/office/spreadsheetml/2009/9/main" objectType="Radio" lockText="1" noThreeD="1"/>
</file>

<file path=xl/ctrlProps/ctrlProp254.xml><?xml version="1.0" encoding="utf-8"?>
<formControlPr xmlns="http://schemas.microsoft.com/office/spreadsheetml/2009/9/main" objectType="Radio" lockText="1" noThreeD="1"/>
</file>

<file path=xl/ctrlProps/ctrlProp255.xml><?xml version="1.0" encoding="utf-8"?>
<formControlPr xmlns="http://schemas.microsoft.com/office/spreadsheetml/2009/9/main" objectType="GBox" noThreeD="1"/>
</file>

<file path=xl/ctrlProps/ctrlProp256.xml><?xml version="1.0" encoding="utf-8"?>
<formControlPr xmlns="http://schemas.microsoft.com/office/spreadsheetml/2009/9/main" objectType="GBox" noThreeD="1"/>
</file>

<file path=xl/ctrlProps/ctrlProp257.xml><?xml version="1.0" encoding="utf-8"?>
<formControlPr xmlns="http://schemas.microsoft.com/office/spreadsheetml/2009/9/main" objectType="GBox" noThreeD="1"/>
</file>

<file path=xl/ctrlProps/ctrlProp258.xml><?xml version="1.0" encoding="utf-8"?>
<formControlPr xmlns="http://schemas.microsoft.com/office/spreadsheetml/2009/9/main" objectType="Radio" firstButton="1" fmlaLink="data!$FM$3" lockText="1" noThreeD="1"/>
</file>

<file path=xl/ctrlProps/ctrlProp259.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GBox" noThreeD="1"/>
</file>

<file path=xl/ctrlProps/ctrlProp260.xml><?xml version="1.0" encoding="utf-8"?>
<formControlPr xmlns="http://schemas.microsoft.com/office/spreadsheetml/2009/9/main" objectType="Radio" lockText="1" noThreeD="1"/>
</file>

<file path=xl/ctrlProps/ctrlProp261.xml><?xml version="1.0" encoding="utf-8"?>
<formControlPr xmlns="http://schemas.microsoft.com/office/spreadsheetml/2009/9/main" objectType="Radio" lockText="1" noThreeD="1"/>
</file>

<file path=xl/ctrlProps/ctrlProp262.xml><?xml version="1.0" encoding="utf-8"?>
<formControlPr xmlns="http://schemas.microsoft.com/office/spreadsheetml/2009/9/main" objectType="CheckBox" fmlaLink="data!$GC$4" lockText="1" noThreeD="1"/>
</file>

<file path=xl/ctrlProps/ctrlProp263.xml><?xml version="1.0" encoding="utf-8"?>
<formControlPr xmlns="http://schemas.microsoft.com/office/spreadsheetml/2009/9/main" objectType="CheckBox" fmlaLink="data!$FX$4" lockText="1" noThreeD="1"/>
</file>

<file path=xl/ctrlProps/ctrlProp264.xml><?xml version="1.0" encoding="utf-8"?>
<formControlPr xmlns="http://schemas.microsoft.com/office/spreadsheetml/2009/9/main" objectType="GBox" noThreeD="1"/>
</file>

<file path=xl/ctrlProps/ctrlProp265.xml><?xml version="1.0" encoding="utf-8"?>
<formControlPr xmlns="http://schemas.microsoft.com/office/spreadsheetml/2009/9/main" objectType="CheckBox" fmlaLink="data!$HK$4" lockText="1" noThreeD="1"/>
</file>

<file path=xl/ctrlProps/ctrlProp266.xml><?xml version="1.0" encoding="utf-8"?>
<formControlPr xmlns="http://schemas.microsoft.com/office/spreadsheetml/2009/9/main" objectType="CheckBox" fmlaLink="data!$HL$4" lockText="1" noThreeD="1"/>
</file>

<file path=xl/ctrlProps/ctrlProp267.xml><?xml version="1.0" encoding="utf-8"?>
<formControlPr xmlns="http://schemas.microsoft.com/office/spreadsheetml/2009/9/main" objectType="CheckBox" fmlaLink="data!$HS$4" lockText="1" noThreeD="1"/>
</file>

<file path=xl/ctrlProps/ctrlProp268.xml><?xml version="1.0" encoding="utf-8"?>
<formControlPr xmlns="http://schemas.microsoft.com/office/spreadsheetml/2009/9/main" objectType="GBox" noThreeD="1"/>
</file>

<file path=xl/ctrlProps/ctrlProp269.xml><?xml version="1.0" encoding="utf-8"?>
<formControlPr xmlns="http://schemas.microsoft.com/office/spreadsheetml/2009/9/main" objectType="CheckBox" fmlaLink="data!$HM$4" lockText="1" noThreeD="1"/>
</file>

<file path=xl/ctrlProps/ctrlProp27.xml><?xml version="1.0" encoding="utf-8"?>
<formControlPr xmlns="http://schemas.microsoft.com/office/spreadsheetml/2009/9/main" objectType="GBox" noThreeD="1"/>
</file>

<file path=xl/ctrlProps/ctrlProp270.xml><?xml version="1.0" encoding="utf-8"?>
<formControlPr xmlns="http://schemas.microsoft.com/office/spreadsheetml/2009/9/main" objectType="GBox" noThreeD="1"/>
</file>

<file path=xl/ctrlProps/ctrlProp271.xml><?xml version="1.0" encoding="utf-8"?>
<formControlPr xmlns="http://schemas.microsoft.com/office/spreadsheetml/2009/9/main" objectType="Radio" firstButton="1" fmlaLink="data!$IL$3" lockText="1" noThreeD="1"/>
</file>

<file path=xl/ctrlProps/ctrlProp272.xml><?xml version="1.0" encoding="utf-8"?>
<formControlPr xmlns="http://schemas.microsoft.com/office/spreadsheetml/2009/9/main" objectType="Radio" lockText="1" noThreeD="1"/>
</file>

<file path=xl/ctrlProps/ctrlProp273.xml><?xml version="1.0" encoding="utf-8"?>
<formControlPr xmlns="http://schemas.microsoft.com/office/spreadsheetml/2009/9/main" objectType="Radio" lockText="1" noThreeD="1"/>
</file>

<file path=xl/ctrlProps/ctrlProp274.xml><?xml version="1.0" encoding="utf-8"?>
<formControlPr xmlns="http://schemas.microsoft.com/office/spreadsheetml/2009/9/main" objectType="GBox" noThreeD="1"/>
</file>

<file path=xl/ctrlProps/ctrlProp275.xml><?xml version="1.0" encoding="utf-8"?>
<formControlPr xmlns="http://schemas.microsoft.com/office/spreadsheetml/2009/9/main" objectType="Radio" firstButton="1" fmlaLink="data!$LN$3" lockText="1" noThreeD="1"/>
</file>

<file path=xl/ctrlProps/ctrlProp276.xml><?xml version="1.0" encoding="utf-8"?>
<formControlPr xmlns="http://schemas.microsoft.com/office/spreadsheetml/2009/9/main" objectType="Radio" lockText="1" noThreeD="1"/>
</file>

<file path=xl/ctrlProps/ctrlProp277.xml><?xml version="1.0" encoding="utf-8"?>
<formControlPr xmlns="http://schemas.microsoft.com/office/spreadsheetml/2009/9/main" objectType="Radio" lockText="1" noThreeD="1"/>
</file>

<file path=xl/ctrlProps/ctrlProp278.xml><?xml version="1.0" encoding="utf-8"?>
<formControlPr xmlns="http://schemas.microsoft.com/office/spreadsheetml/2009/9/main" objectType="GBox" noThreeD="1"/>
</file>

<file path=xl/ctrlProps/ctrlProp279.xml><?xml version="1.0" encoding="utf-8"?>
<formControlPr xmlns="http://schemas.microsoft.com/office/spreadsheetml/2009/9/main" objectType="CheckBox" fmlaLink="data!$LP$4" lockText="1" noThreeD="1"/>
</file>

<file path=xl/ctrlProps/ctrlProp28.xml><?xml version="1.0" encoding="utf-8"?>
<formControlPr xmlns="http://schemas.microsoft.com/office/spreadsheetml/2009/9/main" objectType="CheckBox" fmlaLink="data!$EJ$4" lockText="1" noThreeD="1"/>
</file>

<file path=xl/ctrlProps/ctrlProp280.xml><?xml version="1.0" encoding="utf-8"?>
<formControlPr xmlns="http://schemas.microsoft.com/office/spreadsheetml/2009/9/main" objectType="CheckBox" fmlaLink="data!$LQ$4" lockText="1" noThreeD="1"/>
</file>

<file path=xl/ctrlProps/ctrlProp281.xml><?xml version="1.0" encoding="utf-8"?>
<formControlPr xmlns="http://schemas.microsoft.com/office/spreadsheetml/2009/9/main" objectType="CheckBox" fmlaLink="data!$LR$4" lockText="1" noThreeD="1"/>
</file>

<file path=xl/ctrlProps/ctrlProp282.xml><?xml version="1.0" encoding="utf-8"?>
<formControlPr xmlns="http://schemas.microsoft.com/office/spreadsheetml/2009/9/main" objectType="CheckBox" fmlaLink="data!$LS$4" lockText="1" noThreeD="1"/>
</file>

<file path=xl/ctrlProps/ctrlProp283.xml><?xml version="1.0" encoding="utf-8"?>
<formControlPr xmlns="http://schemas.microsoft.com/office/spreadsheetml/2009/9/main" objectType="CheckBox" fmlaLink="data!$LT$4" lockText="1" noThreeD="1"/>
</file>

<file path=xl/ctrlProps/ctrlProp284.xml><?xml version="1.0" encoding="utf-8"?>
<formControlPr xmlns="http://schemas.microsoft.com/office/spreadsheetml/2009/9/main" objectType="CheckBox" fmlaLink="data!$LU$4" lockText="1" noThreeD="1"/>
</file>

<file path=xl/ctrlProps/ctrlProp285.xml><?xml version="1.0" encoding="utf-8"?>
<formControlPr xmlns="http://schemas.microsoft.com/office/spreadsheetml/2009/9/main" objectType="CheckBox" fmlaLink="data!$LV$4" lockText="1" noThreeD="1"/>
</file>

<file path=xl/ctrlProps/ctrlProp286.xml><?xml version="1.0" encoding="utf-8"?>
<formControlPr xmlns="http://schemas.microsoft.com/office/spreadsheetml/2009/9/main" objectType="GBox" noThreeD="1"/>
</file>

<file path=xl/ctrlProps/ctrlProp287.xml><?xml version="1.0" encoding="utf-8"?>
<formControlPr xmlns="http://schemas.microsoft.com/office/spreadsheetml/2009/9/main" objectType="Radio" firstButton="1" fmlaLink="data!$LZ$3" lockText="1" noThreeD="1"/>
</file>

<file path=xl/ctrlProps/ctrlProp288.xml><?xml version="1.0" encoding="utf-8"?>
<formControlPr xmlns="http://schemas.microsoft.com/office/spreadsheetml/2009/9/main" objectType="Radio" lockText="1" noThreeD="1"/>
</file>

<file path=xl/ctrlProps/ctrlProp289.xml><?xml version="1.0" encoding="utf-8"?>
<formControlPr xmlns="http://schemas.microsoft.com/office/spreadsheetml/2009/9/main" objectType="GBox" noThreeD="1"/>
</file>

<file path=xl/ctrlProps/ctrlProp29.xml><?xml version="1.0" encoding="utf-8"?>
<formControlPr xmlns="http://schemas.microsoft.com/office/spreadsheetml/2009/9/main" objectType="CheckBox" fmlaLink="data!$EK$4" lockText="1" noThreeD="1"/>
</file>

<file path=xl/ctrlProps/ctrlProp290.xml><?xml version="1.0" encoding="utf-8"?>
<formControlPr xmlns="http://schemas.microsoft.com/office/spreadsheetml/2009/9/main" objectType="CheckBox" fmlaLink="data!$MB$4" lockText="1" noThreeD="1"/>
</file>

<file path=xl/ctrlProps/ctrlProp291.xml><?xml version="1.0" encoding="utf-8"?>
<formControlPr xmlns="http://schemas.microsoft.com/office/spreadsheetml/2009/9/main" objectType="CheckBox" fmlaLink="data!$MC$4" lockText="1" noThreeD="1"/>
</file>

<file path=xl/ctrlProps/ctrlProp292.xml><?xml version="1.0" encoding="utf-8"?>
<formControlPr xmlns="http://schemas.microsoft.com/office/spreadsheetml/2009/9/main" objectType="CheckBox" fmlaLink="data!$MD$4" lockText="1" noThreeD="1"/>
</file>

<file path=xl/ctrlProps/ctrlProp293.xml><?xml version="1.0" encoding="utf-8"?>
<formControlPr xmlns="http://schemas.microsoft.com/office/spreadsheetml/2009/9/main" objectType="CheckBox" fmlaLink="data!$ME$4" lockText="1" noThreeD="1"/>
</file>

<file path=xl/ctrlProps/ctrlProp294.xml><?xml version="1.0" encoding="utf-8"?>
<formControlPr xmlns="http://schemas.microsoft.com/office/spreadsheetml/2009/9/main" objectType="CheckBox" fmlaLink="data!$MF$4" lockText="1" noThreeD="1"/>
</file>

<file path=xl/ctrlProps/ctrlProp295.xml><?xml version="1.0" encoding="utf-8"?>
<formControlPr xmlns="http://schemas.microsoft.com/office/spreadsheetml/2009/9/main" objectType="CheckBox" fmlaLink="data!$MG$4" lockText="1" noThreeD="1"/>
</file>

<file path=xl/ctrlProps/ctrlProp296.xml><?xml version="1.0" encoding="utf-8"?>
<formControlPr xmlns="http://schemas.microsoft.com/office/spreadsheetml/2009/9/main" objectType="CheckBox" fmlaLink="data!$MH$4" lockText="1" noThreeD="1"/>
</file>

<file path=xl/ctrlProps/ctrlProp297.xml><?xml version="1.0" encoding="utf-8"?>
<formControlPr xmlns="http://schemas.microsoft.com/office/spreadsheetml/2009/9/main" objectType="GBox" noThreeD="1"/>
</file>

<file path=xl/ctrlProps/ctrlProp298.xml><?xml version="1.0" encoding="utf-8"?>
<formControlPr xmlns="http://schemas.microsoft.com/office/spreadsheetml/2009/9/main" objectType="Radio" firstButton="1" fmlaLink="data!$MJ$3" lockText="1" noThreeD="1"/>
</file>

<file path=xl/ctrlProps/ctrlProp29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CheckBox" fmlaLink="data!$EL$4" lockText="1" noThreeD="1"/>
</file>

<file path=xl/ctrlProps/ctrlProp300.xml><?xml version="1.0" encoding="utf-8"?>
<formControlPr xmlns="http://schemas.microsoft.com/office/spreadsheetml/2009/9/main" objectType="GBox" noThreeD="1"/>
</file>

<file path=xl/ctrlProps/ctrlProp301.xml><?xml version="1.0" encoding="utf-8"?>
<formControlPr xmlns="http://schemas.microsoft.com/office/spreadsheetml/2009/9/main" objectType="CheckBox" fmlaLink="data!$FC$4" lockText="1" noThreeD="1"/>
</file>

<file path=xl/ctrlProps/ctrlProp31.xml><?xml version="1.0" encoding="utf-8"?>
<formControlPr xmlns="http://schemas.microsoft.com/office/spreadsheetml/2009/9/main" objectType="Radio" firstButton="1" fmlaLink="data!$ER$3"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Radio" firstButton="1" fmlaLink="data!$EU$3"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Radio" firstButton="1" fmlaLink="data!$EX$3"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CheckBox" fmlaLink="data!$EZ$4" lockText="1" noThreeD="1"/>
</file>

<file path=xl/ctrlProps/ctrlProp43.xml><?xml version="1.0" encoding="utf-8"?>
<formControlPr xmlns="http://schemas.microsoft.com/office/spreadsheetml/2009/9/main" objectType="CheckBox" fmlaLink="data!$FA$4" lockText="1" noThreeD="1"/>
</file>

<file path=xl/ctrlProps/ctrlProp44.xml><?xml version="1.0" encoding="utf-8"?>
<formControlPr xmlns="http://schemas.microsoft.com/office/spreadsheetml/2009/9/main" objectType="CheckBox" fmlaLink="data!$FB$4" lockText="1" noThreeD="1"/>
</file>

<file path=xl/ctrlProps/ctrlProp45.xml><?xml version="1.0" encoding="utf-8"?>
<formControlPr xmlns="http://schemas.microsoft.com/office/spreadsheetml/2009/9/main" objectType="CheckBox" fmlaLink="data!$FD$4" lockText="1" noThreeD="1"/>
</file>

<file path=xl/ctrlProps/ctrlProp46.xml><?xml version="1.0" encoding="utf-8"?>
<formControlPr xmlns="http://schemas.microsoft.com/office/spreadsheetml/2009/9/main" objectType="CheckBox" fmlaLink="data!$FG$4" lockText="1" noThreeD="1"/>
</file>

<file path=xl/ctrlProps/ctrlProp47.xml><?xml version="1.0" encoding="utf-8"?>
<formControlPr xmlns="http://schemas.microsoft.com/office/spreadsheetml/2009/9/main" objectType="CheckBox" fmlaLink="data!$FH$4" lockText="1" noThreeD="1"/>
</file>

<file path=xl/ctrlProps/ctrlProp48.xml><?xml version="1.0" encoding="utf-8"?>
<formControlPr xmlns="http://schemas.microsoft.com/office/spreadsheetml/2009/9/main" objectType="CheckBox" fmlaLink="data!$FI$4" lockText="1" noThreeD="1"/>
</file>

<file path=xl/ctrlProps/ctrlProp49.xml><?xml version="1.0" encoding="utf-8"?>
<formControlPr xmlns="http://schemas.microsoft.com/office/spreadsheetml/2009/9/main" objectType="CheckBox" fmlaLink="data!$FJ$4" lockText="1" noThreeD="1"/>
</file>

<file path=xl/ctrlProps/ctrlProp5.xml><?xml version="1.0" encoding="utf-8"?>
<formControlPr xmlns="http://schemas.microsoft.com/office/spreadsheetml/2009/9/main" objectType="CheckBox" fmlaLink="data!$AM$4" lockText="1" noThreeD="1"/>
</file>

<file path=xl/ctrlProps/ctrlProp50.xml><?xml version="1.0" encoding="utf-8"?>
<formControlPr xmlns="http://schemas.microsoft.com/office/spreadsheetml/2009/9/main" objectType="CheckBox" fmlaLink="data!$FK$4" lockText="1"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Radio" firstButton="1" fmlaLink="data!$W$3"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Radio" firstButton="1" fmlaLink="data!$AD$3"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CheckBox" fmlaLink="data!$AN$4" lockText="1"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Drop" dropStyle="combo" dx="22" fmlaLink="data!$M$4" fmlaRange="data!$M$12:$M$59" noThreeD="1" sel="1" val="0"/>
</file>

<file path=xl/ctrlProps/ctrlProp62.xml><?xml version="1.0" encoding="utf-8"?>
<formControlPr xmlns="http://schemas.microsoft.com/office/spreadsheetml/2009/9/main" objectType="Drop" dropStyle="combo" dx="22" fmlaLink="data!$K$4" fmlaRange="data!$K$12:$K$98" noThreeD="1" sel="1" val="0"/>
</file>

<file path=xl/ctrlProps/ctrlProp63.xml><?xml version="1.0" encoding="utf-8"?>
<formControlPr xmlns="http://schemas.microsoft.com/office/spreadsheetml/2009/9/main" objectType="Drop" dropStyle="combo" dx="22" fmlaLink="data!$P$4" fmlaRange="data!$M$12:$M$59" noThreeD="1" sel="1" val="0"/>
</file>

<file path=xl/ctrlProps/ctrlProp64.xml><?xml version="1.0" encoding="utf-8"?>
<formControlPr xmlns="http://schemas.microsoft.com/office/spreadsheetml/2009/9/main" objectType="Drop" dropStyle="combo" dx="22" fmlaLink="data!$AE$4" fmlaRange="data!$AE$12:$AE$28" noThreeD="1" sel="1" val="0"/>
</file>

<file path=xl/ctrlProps/ctrlProp65.xml><?xml version="1.0" encoding="utf-8"?>
<formControlPr xmlns="http://schemas.microsoft.com/office/spreadsheetml/2009/9/main" objectType="Drop" dropStyle="combo" dx="22" fmlaLink="data!$AF$4" fmlaRange="data!$AF$12:$AF$26" noThreeD="1" sel="1" val="0"/>
</file>

<file path=xl/ctrlProps/ctrlProp66.xml><?xml version="1.0" encoding="utf-8"?>
<formControlPr xmlns="http://schemas.microsoft.com/office/spreadsheetml/2009/9/main" objectType="Radio" firstButton="1" fmlaLink="data!$AY$3"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GBox" noThreeD="1"/>
</file>

<file path=xl/ctrlProps/ctrlProp7.xml><?xml version="1.0" encoding="utf-8"?>
<formControlPr xmlns="http://schemas.microsoft.com/office/spreadsheetml/2009/9/main" objectType="CheckBox" fmlaLink="data!$AO$4" lockText="1" noThreeD="1"/>
</file>

<file path=xl/ctrlProps/ctrlProp70.xml><?xml version="1.0" encoding="utf-8"?>
<formControlPr xmlns="http://schemas.microsoft.com/office/spreadsheetml/2009/9/main" objectType="Radio" firstButton="1" fmlaLink="data!$X$3"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GBox" noThreeD="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Radio" firstButton="1" fmlaLink="data!$FS$3"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CheckBox" fmlaLink="data!$AP$4" lockText="1" noThreeD="1"/>
</file>

<file path=xl/ctrlProps/ctrlProp80.xml><?xml version="1.0" encoding="utf-8"?>
<formControlPr xmlns="http://schemas.microsoft.com/office/spreadsheetml/2009/9/main" objectType="Radio" lockText="1" noThreeD="1"/>
</file>

<file path=xl/ctrlProps/ctrlProp81.xml><?xml version="1.0" encoding="utf-8"?>
<formControlPr xmlns="http://schemas.microsoft.com/office/spreadsheetml/2009/9/main" objectType="GBox" noThreeD="1"/>
</file>

<file path=xl/ctrlProps/ctrlProp82.xml><?xml version="1.0" encoding="utf-8"?>
<formControlPr xmlns="http://schemas.microsoft.com/office/spreadsheetml/2009/9/main" objectType="Radio" firstButton="1" fmlaLink="data!$FT$3" lockText="1" noThreeD="1"/>
</file>

<file path=xl/ctrlProps/ctrlProp83.xml><?xml version="1.0" encoding="utf-8"?>
<formControlPr xmlns="http://schemas.microsoft.com/office/spreadsheetml/2009/9/main" objectType="Radio"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fmlaLink="data!$FU$3" lockText="1" noThreeD="1"/>
</file>

<file path=xl/ctrlProps/ctrlProp87.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ctrlProps/ctrlProp90.xml><?xml version="1.0" encoding="utf-8"?>
<formControlPr xmlns="http://schemas.microsoft.com/office/spreadsheetml/2009/9/main" objectType="CheckBox" fmlaLink="data!$FW$4" lockText="1" noThreeD="1"/>
</file>

<file path=xl/ctrlProps/ctrlProp91.xml><?xml version="1.0" encoding="utf-8"?>
<formControlPr xmlns="http://schemas.microsoft.com/office/spreadsheetml/2009/9/main" objectType="CheckBox" fmlaLink="data!$FY$4" lockText="1" noThreeD="1"/>
</file>

<file path=xl/ctrlProps/ctrlProp92.xml><?xml version="1.0" encoding="utf-8"?>
<formControlPr xmlns="http://schemas.microsoft.com/office/spreadsheetml/2009/9/main" objectType="CheckBox" fmlaLink="data!$FZ$4" lockText="1" noThreeD="1"/>
</file>

<file path=xl/ctrlProps/ctrlProp93.xml><?xml version="1.0" encoding="utf-8"?>
<formControlPr xmlns="http://schemas.microsoft.com/office/spreadsheetml/2009/9/main" objectType="CheckBox" fmlaLink="data!$GA$4" lockText="1" noThreeD="1"/>
</file>

<file path=xl/ctrlProps/ctrlProp94.xml><?xml version="1.0" encoding="utf-8"?>
<formControlPr xmlns="http://schemas.microsoft.com/office/spreadsheetml/2009/9/main" objectType="CheckBox" fmlaLink="data!$GB$4" lockText="1" noThreeD="1"/>
</file>

<file path=xl/ctrlProps/ctrlProp95.xml><?xml version="1.0" encoding="utf-8"?>
<formControlPr xmlns="http://schemas.microsoft.com/office/spreadsheetml/2009/9/main" objectType="CheckBox" fmlaLink="data!$GD$4" lockText="1" noThreeD="1"/>
</file>

<file path=xl/ctrlProps/ctrlProp96.xml><?xml version="1.0" encoding="utf-8"?>
<formControlPr xmlns="http://schemas.microsoft.com/office/spreadsheetml/2009/9/main" objectType="CheckBox" fmlaLink="data!$GE$4" lockText="1" noThreeD="1"/>
</file>

<file path=xl/ctrlProps/ctrlProp97.xml><?xml version="1.0" encoding="utf-8"?>
<formControlPr xmlns="http://schemas.microsoft.com/office/spreadsheetml/2009/9/main" objectType="Radio" firstButton="1" fmlaLink="data!$GY$3" lockText="1" noThreeD="1"/>
</file>

<file path=xl/ctrlProps/ctrlProp98.xml><?xml version="1.0" encoding="utf-8"?>
<formControlPr xmlns="http://schemas.microsoft.com/office/spreadsheetml/2009/9/main" objectType="Radio" lockText="1" noThreeD="1"/>
</file>

<file path=xl/ctrlProps/ctrlProp9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xdr:twoCellAnchor>
    <xdr:from>
      <xdr:col>6</xdr:col>
      <xdr:colOff>0</xdr:colOff>
      <xdr:row>162</xdr:row>
      <xdr:rowOff>152400</xdr:rowOff>
    </xdr:from>
    <xdr:to>
      <xdr:col>8</xdr:col>
      <xdr:colOff>7620</xdr:colOff>
      <xdr:row>162</xdr:row>
      <xdr:rowOff>152400</xdr:rowOff>
    </xdr:to>
    <xdr:cxnSp macro="">
      <xdr:nvCxnSpPr>
        <xdr:cNvPr id="4" name="直線矢印コネクタ 3">
          <a:extLst>
            <a:ext uri="{FF2B5EF4-FFF2-40B4-BE49-F238E27FC236}">
              <a16:creationId xmlns:a16="http://schemas.microsoft.com/office/drawing/2014/main" id="{00000000-0008-0000-0000-000004000000}"/>
            </a:ext>
          </a:extLst>
        </xdr:cNvPr>
        <xdr:cNvCxnSpPr/>
      </xdr:nvCxnSpPr>
      <xdr:spPr>
        <a:xfrm>
          <a:off x="2047875" y="39985950"/>
          <a:ext cx="67437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85728</xdr:colOff>
      <xdr:row>149</xdr:row>
      <xdr:rowOff>152403</xdr:rowOff>
    </xdr:from>
    <xdr:to>
      <xdr:col>9</xdr:col>
      <xdr:colOff>295275</xdr:colOff>
      <xdr:row>152</xdr:row>
      <xdr:rowOff>0</xdr:rowOff>
    </xdr:to>
    <xdr:cxnSp macro="">
      <xdr:nvCxnSpPr>
        <xdr:cNvPr id="15" name="コネクタ: カギ線 49">
          <a:extLst>
            <a:ext uri="{FF2B5EF4-FFF2-40B4-BE49-F238E27FC236}">
              <a16:creationId xmlns:a16="http://schemas.microsoft.com/office/drawing/2014/main" id="{00000000-0008-0000-0000-00000F000000}"/>
            </a:ext>
          </a:extLst>
        </xdr:cNvPr>
        <xdr:cNvCxnSpPr/>
      </xdr:nvCxnSpPr>
      <xdr:spPr>
        <a:xfrm>
          <a:off x="2466978" y="37176078"/>
          <a:ext cx="876297" cy="733422"/>
        </a:xfrm>
        <a:prstGeom prst="bentConnector3">
          <a:avLst>
            <a:gd name="adj1" fmla="val 100000"/>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55245</xdr:colOff>
      <xdr:row>184</xdr:row>
      <xdr:rowOff>19050</xdr:rowOff>
    </xdr:from>
    <xdr:to>
      <xdr:col>10</xdr:col>
      <xdr:colOff>382905</xdr:colOff>
      <xdr:row>184</xdr:row>
      <xdr:rowOff>19050</xdr:rowOff>
    </xdr:to>
    <xdr:cxnSp macro="">
      <xdr:nvCxnSpPr>
        <xdr:cNvPr id="16" name="直線矢印コネクタ 15">
          <a:extLst>
            <a:ext uri="{FF2B5EF4-FFF2-40B4-BE49-F238E27FC236}">
              <a16:creationId xmlns:a16="http://schemas.microsoft.com/office/drawing/2014/main" id="{00000000-0008-0000-0000-000010000000}"/>
            </a:ext>
          </a:extLst>
        </xdr:cNvPr>
        <xdr:cNvCxnSpPr/>
      </xdr:nvCxnSpPr>
      <xdr:spPr>
        <a:xfrm>
          <a:off x="3103245" y="46586775"/>
          <a:ext cx="661035"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76200</xdr:colOff>
      <xdr:row>178</xdr:row>
      <xdr:rowOff>180975</xdr:rowOff>
    </xdr:from>
    <xdr:to>
      <xdr:col>8</xdr:col>
      <xdr:colOff>209550</xdr:colOff>
      <xdr:row>179</xdr:row>
      <xdr:rowOff>228600</xdr:rowOff>
    </xdr:to>
    <xdr:cxnSp macro="">
      <xdr:nvCxnSpPr>
        <xdr:cNvPr id="17" name="コネクタ: カギ線 53">
          <a:extLst>
            <a:ext uri="{FF2B5EF4-FFF2-40B4-BE49-F238E27FC236}">
              <a16:creationId xmlns:a16="http://schemas.microsoft.com/office/drawing/2014/main" id="{00000000-0008-0000-0000-000011000000}"/>
            </a:ext>
          </a:extLst>
        </xdr:cNvPr>
        <xdr:cNvCxnSpPr/>
      </xdr:nvCxnSpPr>
      <xdr:spPr>
        <a:xfrm>
          <a:off x="2124075" y="43091100"/>
          <a:ext cx="800100" cy="323850"/>
        </a:xfrm>
        <a:prstGeom prst="bentConnector3">
          <a:avLst>
            <a:gd name="adj1" fmla="val 100000"/>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106680</xdr:colOff>
      <xdr:row>177</xdr:row>
      <xdr:rowOff>152400</xdr:rowOff>
    </xdr:from>
    <xdr:to>
      <xdr:col>15</xdr:col>
      <xdr:colOff>99060</xdr:colOff>
      <xdr:row>179</xdr:row>
      <xdr:rowOff>243840</xdr:rowOff>
    </xdr:to>
    <xdr:cxnSp macro="">
      <xdr:nvCxnSpPr>
        <xdr:cNvPr id="28" name="コネクタ: カギ線 24">
          <a:extLst>
            <a:ext uri="{FF2B5EF4-FFF2-40B4-BE49-F238E27FC236}">
              <a16:creationId xmlns:a16="http://schemas.microsoft.com/office/drawing/2014/main" id="{00000000-0008-0000-0000-00001C000000}"/>
            </a:ext>
          </a:extLst>
        </xdr:cNvPr>
        <xdr:cNvCxnSpPr/>
      </xdr:nvCxnSpPr>
      <xdr:spPr>
        <a:xfrm>
          <a:off x="2154555" y="42748200"/>
          <a:ext cx="3097530" cy="662940"/>
        </a:xfrm>
        <a:prstGeom prst="bentConnector3">
          <a:avLst>
            <a:gd name="adj1" fmla="val 100000"/>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44451</xdr:colOff>
      <xdr:row>100</xdr:row>
      <xdr:rowOff>190500</xdr:rowOff>
    </xdr:from>
    <xdr:to>
      <xdr:col>18</xdr:col>
      <xdr:colOff>325438</xdr:colOff>
      <xdr:row>103</xdr:row>
      <xdr:rowOff>182562</xdr:rowOff>
    </xdr:to>
    <xdr:cxnSp macro="">
      <xdr:nvCxnSpPr>
        <xdr:cNvPr id="49" name="コネクタ: カギ線 11">
          <a:extLst>
            <a:ext uri="{FF2B5EF4-FFF2-40B4-BE49-F238E27FC236}">
              <a16:creationId xmlns:a16="http://schemas.microsoft.com/office/drawing/2014/main" id="{00000000-0008-0000-0000-000031000000}"/>
            </a:ext>
          </a:extLst>
        </xdr:cNvPr>
        <xdr:cNvCxnSpPr/>
      </xdr:nvCxnSpPr>
      <xdr:spPr>
        <a:xfrm>
          <a:off x="2425701" y="22326600"/>
          <a:ext cx="4052887" cy="735012"/>
        </a:xfrm>
        <a:prstGeom prst="bentConnector3">
          <a:avLst>
            <a:gd name="adj1" fmla="val 99765"/>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123435</xdr:colOff>
      <xdr:row>32</xdr:row>
      <xdr:rowOff>16206</xdr:rowOff>
    </xdr:from>
    <xdr:to>
      <xdr:col>2</xdr:col>
      <xdr:colOff>313932</xdr:colOff>
      <xdr:row>32</xdr:row>
      <xdr:rowOff>128916</xdr:rowOff>
    </xdr:to>
    <xdr:cxnSp macro="">
      <xdr:nvCxnSpPr>
        <xdr:cNvPr id="50" name="コネクタ: カギ線 13">
          <a:extLst>
            <a:ext uri="{FF2B5EF4-FFF2-40B4-BE49-F238E27FC236}">
              <a16:creationId xmlns:a16="http://schemas.microsoft.com/office/drawing/2014/main" id="{00000000-0008-0000-0000-000032000000}"/>
            </a:ext>
          </a:extLst>
        </xdr:cNvPr>
        <xdr:cNvCxnSpPr/>
      </xdr:nvCxnSpPr>
      <xdr:spPr>
        <a:xfrm>
          <a:off x="842140" y="6675047"/>
          <a:ext cx="190497" cy="112710"/>
        </a:xfrm>
        <a:prstGeom prst="bentConnector3">
          <a:avLst>
            <a:gd name="adj1" fmla="val 4167"/>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158751</xdr:colOff>
      <xdr:row>34</xdr:row>
      <xdr:rowOff>234043</xdr:rowOff>
    </xdr:from>
    <xdr:to>
      <xdr:col>3</xdr:col>
      <xdr:colOff>15873</xdr:colOff>
      <xdr:row>35</xdr:row>
      <xdr:rowOff>100236</xdr:rowOff>
    </xdr:to>
    <xdr:cxnSp macro="">
      <xdr:nvCxnSpPr>
        <xdr:cNvPr id="51" name="コネクタ: カギ線 86">
          <a:extLst>
            <a:ext uri="{FF2B5EF4-FFF2-40B4-BE49-F238E27FC236}">
              <a16:creationId xmlns:a16="http://schemas.microsoft.com/office/drawing/2014/main" id="{00000000-0008-0000-0000-000033000000}"/>
            </a:ext>
          </a:extLst>
        </xdr:cNvPr>
        <xdr:cNvCxnSpPr/>
      </xdr:nvCxnSpPr>
      <xdr:spPr>
        <a:xfrm>
          <a:off x="873126" y="8587468"/>
          <a:ext cx="190497" cy="113843"/>
        </a:xfrm>
        <a:prstGeom prst="bentConnector3">
          <a:avLst>
            <a:gd name="adj1" fmla="val 4167"/>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247650</xdr:colOff>
      <xdr:row>167</xdr:row>
      <xdr:rowOff>161925</xdr:rowOff>
    </xdr:from>
    <xdr:to>
      <xdr:col>7</xdr:col>
      <xdr:colOff>255270</xdr:colOff>
      <xdr:row>167</xdr:row>
      <xdr:rowOff>161925</xdr:rowOff>
    </xdr:to>
    <xdr:cxnSp macro="">
      <xdr:nvCxnSpPr>
        <xdr:cNvPr id="70" name="直線矢印コネクタ 69">
          <a:extLst>
            <a:ext uri="{FF2B5EF4-FFF2-40B4-BE49-F238E27FC236}">
              <a16:creationId xmlns:a16="http://schemas.microsoft.com/office/drawing/2014/main" id="{00000000-0008-0000-0000-000046000000}"/>
            </a:ext>
          </a:extLst>
        </xdr:cNvPr>
        <xdr:cNvCxnSpPr/>
      </xdr:nvCxnSpPr>
      <xdr:spPr>
        <a:xfrm>
          <a:off x="1962150" y="43129200"/>
          <a:ext cx="67437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76200</xdr:colOff>
          <xdr:row>42</xdr:row>
          <xdr:rowOff>47625</xdr:rowOff>
        </xdr:from>
        <xdr:to>
          <xdr:col>10</xdr:col>
          <xdr:colOff>85725</xdr:colOff>
          <xdr:row>43</xdr:row>
          <xdr:rowOff>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1.個人経営（家族労働主体）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43</xdr:row>
          <xdr:rowOff>47625</xdr:rowOff>
        </xdr:from>
        <xdr:to>
          <xdr:col>10</xdr:col>
          <xdr:colOff>66675</xdr:colOff>
          <xdr:row>44</xdr:row>
          <xdr:rowOff>0</xdr:rowOff>
        </xdr:to>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2.法人経営（農事組合法人・有限会社・株式会社)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44</xdr:row>
          <xdr:rowOff>47625</xdr:rowOff>
        </xdr:from>
        <xdr:to>
          <xdr:col>10</xdr:col>
          <xdr:colOff>85725</xdr:colOff>
          <xdr:row>45</xdr:row>
          <xdr:rowOff>0</xdr:rowOff>
        </xdr:to>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3.上記以外の法人経営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45</xdr:row>
          <xdr:rowOff>57150</xdr:rowOff>
        </xdr:from>
        <xdr:to>
          <xdr:col>10</xdr:col>
          <xdr:colOff>9525</xdr:colOff>
          <xdr:row>46</xdr:row>
          <xdr:rowOff>9525</xdr:rowOff>
        </xdr:to>
        <xdr:sp macro="" textlink="">
          <xdr:nvSpPr>
            <xdr:cNvPr id="1031" name="Option Button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4.農業協同組合法人（農協等）の直営養豚場</a:t>
              </a:r>
            </a:p>
          </xdr:txBody>
        </xdr:sp>
        <xdr:clientData/>
      </xdr:twoCellAnchor>
    </mc:Choice>
    <mc:Fallback/>
  </mc:AlternateContent>
  <xdr:twoCellAnchor>
    <xdr:from>
      <xdr:col>5</xdr:col>
      <xdr:colOff>109970</xdr:colOff>
      <xdr:row>44</xdr:row>
      <xdr:rowOff>152400</xdr:rowOff>
    </xdr:from>
    <xdr:to>
      <xdr:col>9</xdr:col>
      <xdr:colOff>295275</xdr:colOff>
      <xdr:row>44</xdr:row>
      <xdr:rowOff>157596</xdr:rowOff>
    </xdr:to>
    <xdr:cxnSp macro="">
      <xdr:nvCxnSpPr>
        <xdr:cNvPr id="85" name="直線矢印コネクタ 84">
          <a:extLst>
            <a:ext uri="{FF2B5EF4-FFF2-40B4-BE49-F238E27FC236}">
              <a16:creationId xmlns:a16="http://schemas.microsoft.com/office/drawing/2014/main" id="{00000000-0008-0000-0000-000055000000}"/>
            </a:ext>
          </a:extLst>
        </xdr:cNvPr>
        <xdr:cNvCxnSpPr/>
      </xdr:nvCxnSpPr>
      <xdr:spPr>
        <a:xfrm flipV="1">
          <a:off x="1824470" y="8734425"/>
          <a:ext cx="1518805" cy="5196"/>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57150</xdr:colOff>
          <xdr:row>54</xdr:row>
          <xdr:rowOff>47625</xdr:rowOff>
        </xdr:from>
        <xdr:to>
          <xdr:col>12</xdr:col>
          <xdr:colOff>9525</xdr:colOff>
          <xdr:row>54</xdr:row>
          <xdr:rowOff>295275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1.家族労働（経営主本人、配偶者、子、孫、きょうだい、父母、祖父母等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55</xdr:row>
          <xdr:rowOff>57150</xdr:rowOff>
        </xdr:from>
        <xdr:to>
          <xdr:col>12</xdr:col>
          <xdr:colOff>76200</xdr:colOff>
          <xdr:row>55</xdr:row>
          <xdr:rowOff>295275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2.常勤雇員（社員、契約社員、パート、アルバイト）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56</xdr:row>
          <xdr:rowOff>66675</xdr:rowOff>
        </xdr:from>
        <xdr:to>
          <xdr:col>12</xdr:col>
          <xdr:colOff>66675</xdr:colOff>
          <xdr:row>56</xdr:row>
          <xdr:rowOff>304800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3.非常勤雇員（必要な日、必要な時間で雇用）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57</xdr:row>
          <xdr:rowOff>66675</xdr:rowOff>
        </xdr:from>
        <xdr:to>
          <xdr:col>12</xdr:col>
          <xdr:colOff>66675</xdr:colOff>
          <xdr:row>57</xdr:row>
          <xdr:rowOff>304800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4.その他（豚肉加工・販売など担当）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19050</xdr:rowOff>
        </xdr:from>
        <xdr:to>
          <xdr:col>14</xdr:col>
          <xdr:colOff>323850</xdr:colOff>
          <xdr:row>58</xdr:row>
          <xdr:rowOff>19050</xdr:rowOff>
        </xdr:to>
        <xdr:sp macro="" textlink="">
          <xdr:nvSpPr>
            <xdr:cNvPr id="1039" name="Group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49</xdr:row>
          <xdr:rowOff>47625</xdr:rowOff>
        </xdr:from>
        <xdr:to>
          <xdr:col>12</xdr:col>
          <xdr:colOff>266700</xdr:colOff>
          <xdr:row>50</xdr:row>
          <xdr:rowOff>0</xdr:rowOff>
        </xdr:to>
        <xdr:sp macro="" textlink="">
          <xdr:nvSpPr>
            <xdr:cNvPr id="1040" name="Option Button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1.契約・預託農場ではない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50</xdr:row>
          <xdr:rowOff>28575</xdr:rowOff>
        </xdr:from>
        <xdr:to>
          <xdr:col>12</xdr:col>
          <xdr:colOff>276225</xdr:colOff>
          <xdr:row>50</xdr:row>
          <xdr:rowOff>266700</xdr:rowOff>
        </xdr:to>
        <xdr:sp macro="" textlink="">
          <xdr:nvSpPr>
            <xdr:cNvPr id="1041" name="Option Button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2.契約・預託農場である（会社、農協、民間養豚場等）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48</xdr:row>
          <xdr:rowOff>104775</xdr:rowOff>
        </xdr:from>
        <xdr:to>
          <xdr:col>19</xdr:col>
          <xdr:colOff>304800</xdr:colOff>
          <xdr:row>51</xdr:row>
          <xdr:rowOff>38100</xdr:rowOff>
        </xdr:to>
        <xdr:sp macro="" textlink="">
          <xdr:nvSpPr>
            <xdr:cNvPr id="1042" name="Group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13</xdr:row>
          <xdr:rowOff>0</xdr:rowOff>
        </xdr:from>
        <xdr:to>
          <xdr:col>18</xdr:col>
          <xdr:colOff>142875</xdr:colOff>
          <xdr:row>14</xdr:row>
          <xdr:rowOff>0</xdr:rowOff>
        </xdr:to>
        <xdr:sp macro="" textlink="">
          <xdr:nvSpPr>
            <xdr:cNvPr id="1052" name="Option Button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133350</xdr:colOff>
          <xdr:row>13</xdr:row>
          <xdr:rowOff>0</xdr:rowOff>
        </xdr:from>
        <xdr:to>
          <xdr:col>19</xdr:col>
          <xdr:colOff>247650</xdr:colOff>
          <xdr:row>14</xdr:row>
          <xdr:rowOff>0</xdr:rowOff>
        </xdr:to>
        <xdr:sp macro="" textlink="">
          <xdr:nvSpPr>
            <xdr:cNvPr id="1054" name="Option Button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147</xdr:row>
          <xdr:rowOff>38100</xdr:rowOff>
        </xdr:from>
        <xdr:to>
          <xdr:col>12</xdr:col>
          <xdr:colOff>209550</xdr:colOff>
          <xdr:row>147</xdr:row>
          <xdr:rowOff>304800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1.日格協が実施する枝肉取引規格に基づく評価（格付）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333375</xdr:colOff>
          <xdr:row>12</xdr:row>
          <xdr:rowOff>180975</xdr:rowOff>
        </xdr:from>
        <xdr:to>
          <xdr:col>20</xdr:col>
          <xdr:colOff>0</xdr:colOff>
          <xdr:row>14</xdr:row>
          <xdr:rowOff>9525</xdr:rowOff>
        </xdr:to>
        <xdr:sp macro="" textlink="">
          <xdr:nvSpPr>
            <xdr:cNvPr id="1058" name="Group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9525</xdr:rowOff>
        </xdr:from>
        <xdr:to>
          <xdr:col>7</xdr:col>
          <xdr:colOff>257175</xdr:colOff>
          <xdr:row>23</xdr:row>
          <xdr:rowOff>9525</xdr:rowOff>
        </xdr:to>
        <xdr:sp macro="" textlink="">
          <xdr:nvSpPr>
            <xdr:cNvPr id="1060" name="Option Button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1.農場所在地宛て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323850</xdr:colOff>
          <xdr:row>22</xdr:row>
          <xdr:rowOff>0</xdr:rowOff>
        </xdr:from>
        <xdr:to>
          <xdr:col>13</xdr:col>
          <xdr:colOff>171450</xdr:colOff>
          <xdr:row>23</xdr:row>
          <xdr:rowOff>0</xdr:rowOff>
        </xdr:to>
        <xdr:sp macro="" textlink="">
          <xdr:nvSpPr>
            <xdr:cNvPr id="1061" name="Option Button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2.連絡先住所宛て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21</xdr:row>
          <xdr:rowOff>238125</xdr:rowOff>
        </xdr:from>
        <xdr:to>
          <xdr:col>19</xdr:col>
          <xdr:colOff>323850</xdr:colOff>
          <xdr:row>23</xdr:row>
          <xdr:rowOff>9525</xdr:rowOff>
        </xdr:to>
        <xdr:sp macro="" textlink="">
          <xdr:nvSpPr>
            <xdr:cNvPr id="1062" name="Group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62</xdr:row>
          <xdr:rowOff>19050</xdr:rowOff>
        </xdr:from>
        <xdr:to>
          <xdr:col>6</xdr:col>
          <xdr:colOff>304800</xdr:colOff>
          <xdr:row>62</xdr:row>
          <xdr:rowOff>295275</xdr:rowOff>
        </xdr:to>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1.人員は足りている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304800</xdr:colOff>
          <xdr:row>62</xdr:row>
          <xdr:rowOff>19050</xdr:rowOff>
        </xdr:from>
        <xdr:to>
          <xdr:col>13</xdr:col>
          <xdr:colOff>161925</xdr:colOff>
          <xdr:row>62</xdr:row>
          <xdr:rowOff>295275</xdr:rowOff>
        </xdr:to>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2.人員は足りていない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66</xdr:row>
          <xdr:rowOff>0</xdr:rowOff>
        </xdr:from>
        <xdr:to>
          <xdr:col>10</xdr:col>
          <xdr:colOff>57150</xdr:colOff>
          <xdr:row>67</xdr:row>
          <xdr:rowOff>19050</xdr:rowOff>
        </xdr:to>
        <xdr:sp macro="" textlink="">
          <xdr:nvSpPr>
            <xdr:cNvPr id="1085" name="Option Button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1.後継者は決まっている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67</xdr:row>
          <xdr:rowOff>0</xdr:rowOff>
        </xdr:from>
        <xdr:to>
          <xdr:col>10</xdr:col>
          <xdr:colOff>57150</xdr:colOff>
          <xdr:row>68</xdr:row>
          <xdr:rowOff>19050</xdr:rowOff>
        </xdr:to>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2.対象者はいるが、現在は決まっていない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68</xdr:row>
          <xdr:rowOff>0</xdr:rowOff>
        </xdr:from>
        <xdr:to>
          <xdr:col>10</xdr:col>
          <xdr:colOff>57150</xdr:colOff>
          <xdr:row>69</xdr:row>
          <xdr:rowOff>19050</xdr:rowOff>
        </xdr:to>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3.自分の年齢が若いので考えていない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69</xdr:row>
          <xdr:rowOff>0</xdr:rowOff>
        </xdr:from>
        <xdr:to>
          <xdr:col>10</xdr:col>
          <xdr:colOff>57150</xdr:colOff>
          <xdr:row>70</xdr:row>
          <xdr:rowOff>19050</xdr:rowOff>
        </xdr:to>
        <xdr:sp macro="" textlink="">
          <xdr:nvSpPr>
            <xdr:cNvPr id="1088" name="Option Button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4.後継者はいない・後継者は考えていない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70</xdr:row>
          <xdr:rowOff>0</xdr:rowOff>
        </xdr:from>
        <xdr:to>
          <xdr:col>10</xdr:col>
          <xdr:colOff>57150</xdr:colOff>
          <xdr:row>71</xdr:row>
          <xdr:rowOff>19050</xdr:rowOff>
        </xdr:to>
        <xdr:sp macro="" textlink="">
          <xdr:nvSpPr>
            <xdr:cNvPr id="1089" name="Option Button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5.経営形態が後継者と関係ない（株式会社等）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62</xdr:row>
          <xdr:rowOff>0</xdr:rowOff>
        </xdr:from>
        <xdr:to>
          <xdr:col>14</xdr:col>
          <xdr:colOff>323850</xdr:colOff>
          <xdr:row>62</xdr:row>
          <xdr:rowOff>304800</xdr:rowOff>
        </xdr:to>
        <xdr:sp macro="" textlink="">
          <xdr:nvSpPr>
            <xdr:cNvPr id="1091" name="Group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65</xdr:row>
          <xdr:rowOff>95250</xdr:rowOff>
        </xdr:from>
        <xdr:to>
          <xdr:col>18</xdr:col>
          <xdr:colOff>314325</xdr:colOff>
          <xdr:row>71</xdr:row>
          <xdr:rowOff>57150</xdr:rowOff>
        </xdr:to>
        <xdr:sp macro="" textlink="">
          <xdr:nvSpPr>
            <xdr:cNvPr id="1093" name="Group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148</xdr:row>
          <xdr:rowOff>38100</xdr:rowOff>
        </xdr:from>
        <xdr:to>
          <xdr:col>12</xdr:col>
          <xdr:colOff>209550</xdr:colOff>
          <xdr:row>148</xdr:row>
          <xdr:rowOff>304800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2.独自の評価基準（パッカー・ブランド化・協議会などの自主的な評価）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149</xdr:row>
          <xdr:rowOff>38100</xdr:rowOff>
        </xdr:from>
        <xdr:to>
          <xdr:col>12</xdr:col>
          <xdr:colOff>209550</xdr:colOff>
          <xdr:row>149</xdr:row>
          <xdr:rowOff>304800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3.評価をしていない（生体販売など）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150</xdr:row>
          <xdr:rowOff>38100</xdr:rowOff>
        </xdr:from>
        <xdr:to>
          <xdr:col>12</xdr:col>
          <xdr:colOff>209550</xdr:colOff>
          <xdr:row>150</xdr:row>
          <xdr:rowOff>304800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4.評価の方法を把握していない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162</xdr:row>
          <xdr:rowOff>19050</xdr:rowOff>
        </xdr:from>
        <xdr:to>
          <xdr:col>6</xdr:col>
          <xdr:colOff>114300</xdr:colOff>
          <xdr:row>163</xdr:row>
          <xdr:rowOff>38100</xdr:rowOff>
        </xdr:to>
        <xdr:sp macro="" textlink="">
          <xdr:nvSpPr>
            <xdr:cNvPr id="1108" name="Option Button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1.相対取引を実施している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162</xdr:row>
          <xdr:rowOff>304800</xdr:rowOff>
        </xdr:from>
        <xdr:to>
          <xdr:col>6</xdr:col>
          <xdr:colOff>114300</xdr:colOff>
          <xdr:row>164</xdr:row>
          <xdr:rowOff>9525</xdr:rowOff>
        </xdr:to>
        <xdr:sp macro="" textlink="">
          <xdr:nvSpPr>
            <xdr:cNvPr id="1110" name="Option Button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2.相対取引を実施していない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161</xdr:row>
          <xdr:rowOff>114300</xdr:rowOff>
        </xdr:from>
        <xdr:to>
          <xdr:col>7</xdr:col>
          <xdr:colOff>19050</xdr:colOff>
          <xdr:row>164</xdr:row>
          <xdr:rowOff>9525</xdr:rowOff>
        </xdr:to>
        <xdr:sp macro="" textlink="">
          <xdr:nvSpPr>
            <xdr:cNvPr id="1111" name="Group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167</xdr:row>
          <xdr:rowOff>9525</xdr:rowOff>
        </xdr:from>
        <xdr:to>
          <xdr:col>6</xdr:col>
          <xdr:colOff>66675</xdr:colOff>
          <xdr:row>168</xdr:row>
          <xdr:rowOff>9525</xdr:rowOff>
        </xdr:to>
        <xdr:sp macro="" textlink="">
          <xdr:nvSpPr>
            <xdr:cNvPr id="1112" name="Option Button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1.参加している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168</xdr:row>
          <xdr:rowOff>9525</xdr:rowOff>
        </xdr:from>
        <xdr:to>
          <xdr:col>6</xdr:col>
          <xdr:colOff>66675</xdr:colOff>
          <xdr:row>169</xdr:row>
          <xdr:rowOff>276225</xdr:rowOff>
        </xdr:to>
        <xdr:sp macro="" textlink="">
          <xdr:nvSpPr>
            <xdr:cNvPr id="1113" name="Option Button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2.参加していない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167</xdr:row>
          <xdr:rowOff>0</xdr:rowOff>
        </xdr:from>
        <xdr:to>
          <xdr:col>6</xdr:col>
          <xdr:colOff>276225</xdr:colOff>
          <xdr:row>169</xdr:row>
          <xdr:rowOff>295275</xdr:rowOff>
        </xdr:to>
        <xdr:sp macro="" textlink="">
          <xdr:nvSpPr>
            <xdr:cNvPr id="1114" name="Group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177</xdr:row>
          <xdr:rowOff>0</xdr:rowOff>
        </xdr:from>
        <xdr:to>
          <xdr:col>6</xdr:col>
          <xdr:colOff>123825</xdr:colOff>
          <xdr:row>178</xdr:row>
          <xdr:rowOff>0</xdr:rowOff>
        </xdr:to>
        <xdr:sp macro="" textlink="">
          <xdr:nvSpPr>
            <xdr:cNvPr id="1115" name="Option Button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1.農業共済に加入している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178</xdr:row>
          <xdr:rowOff>0</xdr:rowOff>
        </xdr:from>
        <xdr:to>
          <xdr:col>6</xdr:col>
          <xdr:colOff>123825</xdr:colOff>
          <xdr:row>179</xdr:row>
          <xdr:rowOff>0</xdr:rowOff>
        </xdr:to>
        <xdr:sp macro="" textlink="">
          <xdr:nvSpPr>
            <xdr:cNvPr id="1116" name="Option Button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2.農業共済に加入していない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177</xdr:row>
          <xdr:rowOff>0</xdr:rowOff>
        </xdr:from>
        <xdr:to>
          <xdr:col>8</xdr:col>
          <xdr:colOff>9525</xdr:colOff>
          <xdr:row>179</xdr:row>
          <xdr:rowOff>9525</xdr:rowOff>
        </xdr:to>
        <xdr:sp macro="" textlink="">
          <xdr:nvSpPr>
            <xdr:cNvPr id="1117" name="Group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182</xdr:row>
          <xdr:rowOff>0</xdr:rowOff>
        </xdr:from>
        <xdr:to>
          <xdr:col>9</xdr:col>
          <xdr:colOff>38100</xdr:colOff>
          <xdr:row>187</xdr:row>
          <xdr:rowOff>47625</xdr:rowOff>
        </xdr:to>
        <xdr:sp macro="" textlink="">
          <xdr:nvSpPr>
            <xdr:cNvPr id="1122" name="Group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181</xdr:row>
          <xdr:rowOff>104775</xdr:rowOff>
        </xdr:from>
        <xdr:to>
          <xdr:col>19</xdr:col>
          <xdr:colOff>323850</xdr:colOff>
          <xdr:row>187</xdr:row>
          <xdr:rowOff>47625</xdr:rowOff>
        </xdr:to>
        <xdr:sp macro="" textlink="">
          <xdr:nvSpPr>
            <xdr:cNvPr id="1128" name="Group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182</xdr:row>
          <xdr:rowOff>28575</xdr:rowOff>
        </xdr:from>
        <xdr:to>
          <xdr:col>8</xdr:col>
          <xdr:colOff>161925</xdr:colOff>
          <xdr:row>182</xdr:row>
          <xdr:rowOff>276225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1.共済掛金が高い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183</xdr:row>
          <xdr:rowOff>38100</xdr:rowOff>
        </xdr:from>
        <xdr:to>
          <xdr:col>8</xdr:col>
          <xdr:colOff>161925</xdr:colOff>
          <xdr:row>183</xdr:row>
          <xdr:rowOff>285750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2.加入方法がわかりにくい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184</xdr:row>
          <xdr:rowOff>47625</xdr:rowOff>
        </xdr:from>
        <xdr:to>
          <xdr:col>8</xdr:col>
          <xdr:colOff>161925</xdr:colOff>
          <xdr:row>184</xdr:row>
          <xdr:rowOff>295275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3.掛金に対して支払額が見合わない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186</xdr:row>
          <xdr:rowOff>28575</xdr:rowOff>
        </xdr:from>
        <xdr:to>
          <xdr:col>3</xdr:col>
          <xdr:colOff>180975</xdr:colOff>
          <xdr:row>186</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182</xdr:row>
          <xdr:rowOff>9525</xdr:rowOff>
        </xdr:from>
        <xdr:to>
          <xdr:col>18</xdr:col>
          <xdr:colOff>9525</xdr:colOff>
          <xdr:row>183</xdr:row>
          <xdr:rowOff>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1.加入方法、支払額のわかりやすさ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183</xdr:row>
          <xdr:rowOff>9525</xdr:rowOff>
        </xdr:from>
        <xdr:to>
          <xdr:col>18</xdr:col>
          <xdr:colOff>9525</xdr:colOff>
          <xdr:row>184</xdr:row>
          <xdr:rowOff>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2.共済掛金を低くする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184</xdr:row>
          <xdr:rowOff>9525</xdr:rowOff>
        </xdr:from>
        <xdr:to>
          <xdr:col>18</xdr:col>
          <xdr:colOff>9525</xdr:colOff>
          <xdr:row>185</xdr:row>
          <xdr:rowOff>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3.哺乳子豚を共済対象に含める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184</xdr:row>
          <xdr:rowOff>304800</xdr:rowOff>
        </xdr:from>
        <xdr:to>
          <xdr:col>18</xdr:col>
          <xdr:colOff>9525</xdr:colOff>
          <xdr:row>185</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4.補償期間の延長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185</xdr:row>
          <xdr:rowOff>304800</xdr:rowOff>
        </xdr:from>
        <xdr:to>
          <xdr:col>13</xdr:col>
          <xdr:colOff>152400</xdr:colOff>
          <xdr:row>186</xdr:row>
          <xdr:rowOff>295275</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146</xdr:row>
          <xdr:rowOff>114300</xdr:rowOff>
        </xdr:from>
        <xdr:to>
          <xdr:col>13</xdr:col>
          <xdr:colOff>19050</xdr:colOff>
          <xdr:row>151</xdr:row>
          <xdr:rowOff>19050</xdr:rowOff>
        </xdr:to>
        <xdr:sp macro="" textlink="">
          <xdr:nvSpPr>
            <xdr:cNvPr id="1377" name="Group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4</xdr:col>
      <xdr:colOff>57150</xdr:colOff>
      <xdr:row>27</xdr:row>
      <xdr:rowOff>114300</xdr:rowOff>
    </xdr:from>
    <xdr:to>
      <xdr:col>7</xdr:col>
      <xdr:colOff>304800</xdr:colOff>
      <xdr:row>27</xdr:row>
      <xdr:rowOff>123825</xdr:rowOff>
    </xdr:to>
    <xdr:cxnSp macro="">
      <xdr:nvCxnSpPr>
        <xdr:cNvPr id="53" name="直線矢印コネクタ 52">
          <a:extLst>
            <a:ext uri="{FF2B5EF4-FFF2-40B4-BE49-F238E27FC236}">
              <a16:creationId xmlns:a16="http://schemas.microsoft.com/office/drawing/2014/main" id="{00000000-0008-0000-0000-000035000000}"/>
            </a:ext>
          </a:extLst>
        </xdr:cNvPr>
        <xdr:cNvCxnSpPr/>
      </xdr:nvCxnSpPr>
      <xdr:spPr>
        <a:xfrm flipV="1">
          <a:off x="1438275" y="5724525"/>
          <a:ext cx="1247775" cy="952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171450</xdr:colOff>
      <xdr:row>28</xdr:row>
      <xdr:rowOff>114300</xdr:rowOff>
    </xdr:from>
    <xdr:to>
      <xdr:col>7</xdr:col>
      <xdr:colOff>314325</xdr:colOff>
      <xdr:row>28</xdr:row>
      <xdr:rowOff>123825</xdr:rowOff>
    </xdr:to>
    <xdr:cxnSp macro="">
      <xdr:nvCxnSpPr>
        <xdr:cNvPr id="57" name="直線矢印コネクタ 56">
          <a:extLst>
            <a:ext uri="{FF2B5EF4-FFF2-40B4-BE49-F238E27FC236}">
              <a16:creationId xmlns:a16="http://schemas.microsoft.com/office/drawing/2014/main" id="{00000000-0008-0000-0000-000039000000}"/>
            </a:ext>
          </a:extLst>
        </xdr:cNvPr>
        <xdr:cNvCxnSpPr/>
      </xdr:nvCxnSpPr>
      <xdr:spPr>
        <a:xfrm flipV="1">
          <a:off x="1552575" y="5972175"/>
          <a:ext cx="1143000" cy="952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257175</xdr:colOff>
      <xdr:row>25</xdr:row>
      <xdr:rowOff>142875</xdr:rowOff>
    </xdr:from>
    <xdr:to>
      <xdr:col>6</xdr:col>
      <xdr:colOff>285750</xdr:colOff>
      <xdr:row>26</xdr:row>
      <xdr:rowOff>133350</xdr:rowOff>
    </xdr:to>
    <xdr:cxnSp macro="">
      <xdr:nvCxnSpPr>
        <xdr:cNvPr id="59" name="コネクタ: カギ線 49">
          <a:extLst>
            <a:ext uri="{FF2B5EF4-FFF2-40B4-BE49-F238E27FC236}">
              <a16:creationId xmlns:a16="http://schemas.microsoft.com/office/drawing/2014/main" id="{00000000-0008-0000-0000-00003B000000}"/>
            </a:ext>
          </a:extLst>
        </xdr:cNvPr>
        <xdr:cNvCxnSpPr/>
      </xdr:nvCxnSpPr>
      <xdr:spPr>
        <a:xfrm flipV="1">
          <a:off x="1304925" y="5257800"/>
          <a:ext cx="1028700" cy="238125"/>
        </a:xfrm>
        <a:prstGeom prst="bentConnector3">
          <a:avLst>
            <a:gd name="adj1" fmla="val 50000"/>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2</xdr:col>
          <xdr:colOff>19050</xdr:colOff>
          <xdr:row>25</xdr:row>
          <xdr:rowOff>9525</xdr:rowOff>
        </xdr:from>
        <xdr:to>
          <xdr:col>4</xdr:col>
          <xdr:colOff>238125</xdr:colOff>
          <xdr:row>26</xdr:row>
          <xdr:rowOff>9525</xdr:rowOff>
        </xdr:to>
        <xdr:sp macro="" textlink="">
          <xdr:nvSpPr>
            <xdr:cNvPr id="1378" name="Option Button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1.本人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25</xdr:row>
          <xdr:rowOff>247650</xdr:rowOff>
        </xdr:from>
        <xdr:to>
          <xdr:col>4</xdr:col>
          <xdr:colOff>0</xdr:colOff>
          <xdr:row>27</xdr:row>
          <xdr:rowOff>0</xdr:rowOff>
        </xdr:to>
        <xdr:sp macro="" textlink="">
          <xdr:nvSpPr>
            <xdr:cNvPr id="1379" name="Option Button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2.家族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26</xdr:row>
          <xdr:rowOff>238125</xdr:rowOff>
        </xdr:from>
        <xdr:to>
          <xdr:col>5</xdr:col>
          <xdr:colOff>19050</xdr:colOff>
          <xdr:row>27</xdr:row>
          <xdr:rowOff>238125</xdr:rowOff>
        </xdr:to>
        <xdr:sp macro="" textlink="">
          <xdr:nvSpPr>
            <xdr:cNvPr id="1380" name="Option Button 356" hidden="1">
              <a:extLst>
                <a:ext uri="{63B3BB69-23CF-44E3-9099-C40C66FF867C}">
                  <a14:compatExt spid="_x0000_s1380"/>
                </a:ext>
                <a:ext uri="{FF2B5EF4-FFF2-40B4-BE49-F238E27FC236}">
                  <a16:creationId xmlns:a16="http://schemas.microsoft.com/office/drawing/2014/main" id="{00000000-0008-0000-0000-00006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3.従業員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27</xdr:row>
          <xdr:rowOff>228600</xdr:rowOff>
        </xdr:from>
        <xdr:to>
          <xdr:col>5</xdr:col>
          <xdr:colOff>28575</xdr:colOff>
          <xdr:row>28</xdr:row>
          <xdr:rowOff>228600</xdr:rowOff>
        </xdr:to>
        <xdr:sp macro="" textlink="">
          <xdr:nvSpPr>
            <xdr:cNvPr id="1381" name="Option Button 357" hidden="1">
              <a:extLst>
                <a:ext uri="{63B3BB69-23CF-44E3-9099-C40C66FF867C}">
                  <a14:compatExt spid="_x0000_s1381"/>
                </a:ext>
                <a:ext uri="{FF2B5EF4-FFF2-40B4-BE49-F238E27FC236}">
                  <a16:creationId xmlns:a16="http://schemas.microsoft.com/office/drawing/2014/main" id="{00000000-0008-0000-0000-00006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4.関連団体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25</xdr:row>
          <xdr:rowOff>9525</xdr:rowOff>
        </xdr:from>
        <xdr:to>
          <xdr:col>7</xdr:col>
          <xdr:colOff>0</xdr:colOff>
          <xdr:row>29</xdr:row>
          <xdr:rowOff>0</xdr:rowOff>
        </xdr:to>
        <xdr:sp macro="" textlink="">
          <xdr:nvSpPr>
            <xdr:cNvPr id="1382" name="Group Box 358" hidden="1">
              <a:extLst>
                <a:ext uri="{63B3BB69-23CF-44E3-9099-C40C66FF867C}">
                  <a14:compatExt spid="_x0000_s1382"/>
                </a:ext>
                <a:ext uri="{FF2B5EF4-FFF2-40B4-BE49-F238E27FC236}">
                  <a16:creationId xmlns:a16="http://schemas.microsoft.com/office/drawing/2014/main" id="{00000000-0008-0000-0000-000066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30</xdr:row>
          <xdr:rowOff>9525</xdr:rowOff>
        </xdr:from>
        <xdr:to>
          <xdr:col>6</xdr:col>
          <xdr:colOff>200025</xdr:colOff>
          <xdr:row>31</xdr:row>
          <xdr:rowOff>0</xdr:rowOff>
        </xdr:to>
        <xdr:sp macro="" textlink="">
          <xdr:nvSpPr>
            <xdr:cNvPr id="1389" name="Option Button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1.廃業する予定はない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31</xdr:row>
          <xdr:rowOff>0</xdr:rowOff>
        </xdr:from>
        <xdr:to>
          <xdr:col>6</xdr:col>
          <xdr:colOff>0</xdr:colOff>
          <xdr:row>31</xdr:row>
          <xdr:rowOff>238125</xdr:rowOff>
        </xdr:to>
        <xdr:sp macro="" textlink="">
          <xdr:nvSpPr>
            <xdr:cNvPr id="1390" name="Option Button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2.廃業予定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34</xdr:row>
          <xdr:rowOff>0</xdr:rowOff>
        </xdr:from>
        <xdr:to>
          <xdr:col>6</xdr:col>
          <xdr:colOff>152400</xdr:colOff>
          <xdr:row>34</xdr:row>
          <xdr:rowOff>228600</xdr:rowOff>
        </xdr:to>
        <xdr:sp macro="" textlink="">
          <xdr:nvSpPr>
            <xdr:cNvPr id="1391" name="Option Button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3.すでに廃業している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29</xdr:row>
          <xdr:rowOff>390525</xdr:rowOff>
        </xdr:from>
        <xdr:to>
          <xdr:col>12</xdr:col>
          <xdr:colOff>0</xdr:colOff>
          <xdr:row>35</xdr:row>
          <xdr:rowOff>238125</xdr:rowOff>
        </xdr:to>
        <xdr:sp macro="" textlink="">
          <xdr:nvSpPr>
            <xdr:cNvPr id="1392" name="Group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17</xdr:row>
          <xdr:rowOff>123825</xdr:rowOff>
        </xdr:from>
        <xdr:to>
          <xdr:col>7</xdr:col>
          <xdr:colOff>0</xdr:colOff>
          <xdr:row>18</xdr:row>
          <xdr:rowOff>133350</xdr:rowOff>
        </xdr:to>
        <xdr:sp macro="" textlink="">
          <xdr:nvSpPr>
            <xdr:cNvPr id="1419" name="Drop Down 395" descr="都道府県" hidden="1">
              <a:extLst>
                <a:ext uri="{63B3BB69-23CF-44E3-9099-C40C66FF867C}">
                  <a14:compatExt spid="_x0000_s1419"/>
                </a:ext>
                <a:ext uri="{FF2B5EF4-FFF2-40B4-BE49-F238E27FC236}">
                  <a16:creationId xmlns:a16="http://schemas.microsoft.com/office/drawing/2014/main" id="{00000000-0008-0000-0000-00008B05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14</xdr:row>
          <xdr:rowOff>114300</xdr:rowOff>
        </xdr:from>
        <xdr:to>
          <xdr:col>20</xdr:col>
          <xdr:colOff>0</xdr:colOff>
          <xdr:row>15</xdr:row>
          <xdr:rowOff>142875</xdr:rowOff>
        </xdr:to>
        <xdr:sp macro="" textlink="">
          <xdr:nvSpPr>
            <xdr:cNvPr id="1422" name="Drop Down 398" hidden="1">
              <a:extLst>
                <a:ext uri="{63B3BB69-23CF-44E3-9099-C40C66FF867C}">
                  <a14:compatExt spid="_x0000_s1422"/>
                </a:ext>
                <a:ext uri="{FF2B5EF4-FFF2-40B4-BE49-F238E27FC236}">
                  <a16:creationId xmlns:a16="http://schemas.microsoft.com/office/drawing/2014/main" id="{00000000-0008-0000-0000-00008E05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104775</xdr:rowOff>
        </xdr:from>
        <xdr:to>
          <xdr:col>7</xdr:col>
          <xdr:colOff>9525</xdr:colOff>
          <xdr:row>21</xdr:row>
          <xdr:rowOff>114300</xdr:rowOff>
        </xdr:to>
        <xdr:sp macro="" textlink="">
          <xdr:nvSpPr>
            <xdr:cNvPr id="1423" name="Drop Down 399" descr="都道府県" hidden="1">
              <a:extLst>
                <a:ext uri="{63B3BB69-23CF-44E3-9099-C40C66FF867C}">
                  <a14:compatExt spid="_x0000_s1423"/>
                </a:ext>
                <a:ext uri="{FF2B5EF4-FFF2-40B4-BE49-F238E27FC236}">
                  <a16:creationId xmlns:a16="http://schemas.microsoft.com/office/drawing/2014/main" id="{00000000-0008-0000-0000-00008F05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32</xdr:row>
          <xdr:rowOff>0</xdr:rowOff>
        </xdr:from>
        <xdr:to>
          <xdr:col>11</xdr:col>
          <xdr:colOff>9525</xdr:colOff>
          <xdr:row>33</xdr:row>
          <xdr:rowOff>0</xdr:rowOff>
        </xdr:to>
        <xdr:sp macro="" textlink="">
          <xdr:nvSpPr>
            <xdr:cNvPr id="1425" name="Drop Down 401" hidden="1">
              <a:extLst>
                <a:ext uri="{63B3BB69-23CF-44E3-9099-C40C66FF867C}">
                  <a14:compatExt spid="_x0000_s1425"/>
                </a:ext>
                <a:ext uri="{FF2B5EF4-FFF2-40B4-BE49-F238E27FC236}">
                  <a16:creationId xmlns:a16="http://schemas.microsoft.com/office/drawing/2014/main" id="{00000000-0008-0000-0000-00009105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34</xdr:row>
          <xdr:rowOff>238125</xdr:rowOff>
        </xdr:from>
        <xdr:to>
          <xdr:col>11</xdr:col>
          <xdr:colOff>9525</xdr:colOff>
          <xdr:row>35</xdr:row>
          <xdr:rowOff>238125</xdr:rowOff>
        </xdr:to>
        <xdr:sp macro="" textlink="">
          <xdr:nvSpPr>
            <xdr:cNvPr id="1426" name="Drop Down 402" hidden="1">
              <a:extLst>
                <a:ext uri="{63B3BB69-23CF-44E3-9099-C40C66FF867C}">
                  <a14:compatExt spid="_x0000_s1426"/>
                </a:ext>
                <a:ext uri="{FF2B5EF4-FFF2-40B4-BE49-F238E27FC236}">
                  <a16:creationId xmlns:a16="http://schemas.microsoft.com/office/drawing/2014/main" id="{00000000-0008-0000-0000-00009205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11</xdr:col>
      <xdr:colOff>121920</xdr:colOff>
      <xdr:row>238</xdr:row>
      <xdr:rowOff>167640</xdr:rowOff>
    </xdr:from>
    <xdr:to>
      <xdr:col>13</xdr:col>
      <xdr:colOff>314325</xdr:colOff>
      <xdr:row>238</xdr:row>
      <xdr:rowOff>171450</xdr:rowOff>
    </xdr:to>
    <xdr:cxnSp macro="">
      <xdr:nvCxnSpPr>
        <xdr:cNvPr id="58" name="直線矢印コネクタ 57">
          <a:extLst>
            <a:ext uri="{FF2B5EF4-FFF2-40B4-BE49-F238E27FC236}">
              <a16:creationId xmlns:a16="http://schemas.microsoft.com/office/drawing/2014/main" id="{00000000-0008-0000-0000-00003A000000}"/>
            </a:ext>
          </a:extLst>
        </xdr:cNvPr>
        <xdr:cNvCxnSpPr/>
      </xdr:nvCxnSpPr>
      <xdr:spPr>
        <a:xfrm>
          <a:off x="3836670" y="58765440"/>
          <a:ext cx="859155" cy="381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133351</xdr:colOff>
      <xdr:row>311</xdr:row>
      <xdr:rowOff>114300</xdr:rowOff>
    </xdr:from>
    <xdr:to>
      <xdr:col>10</xdr:col>
      <xdr:colOff>152401</xdr:colOff>
      <xdr:row>312</xdr:row>
      <xdr:rowOff>9525</xdr:rowOff>
    </xdr:to>
    <xdr:cxnSp macro="">
      <xdr:nvCxnSpPr>
        <xdr:cNvPr id="60" name="コネクタ: カギ線 67">
          <a:extLst>
            <a:ext uri="{FF2B5EF4-FFF2-40B4-BE49-F238E27FC236}">
              <a16:creationId xmlns:a16="http://schemas.microsoft.com/office/drawing/2014/main" id="{00000000-0008-0000-0000-00003C000000}"/>
            </a:ext>
          </a:extLst>
        </xdr:cNvPr>
        <xdr:cNvCxnSpPr/>
      </xdr:nvCxnSpPr>
      <xdr:spPr>
        <a:xfrm rot="10800000" flipV="1">
          <a:off x="466726" y="84039075"/>
          <a:ext cx="3067050" cy="142875"/>
        </a:xfrm>
        <a:prstGeom prst="bentConnector3">
          <a:avLst>
            <a:gd name="adj1" fmla="val 9984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238125</xdr:colOff>
      <xdr:row>307</xdr:row>
      <xdr:rowOff>142876</xdr:rowOff>
    </xdr:from>
    <xdr:to>
      <xdr:col>10</xdr:col>
      <xdr:colOff>161925</xdr:colOff>
      <xdr:row>311</xdr:row>
      <xdr:rowOff>123826</xdr:rowOff>
    </xdr:to>
    <xdr:cxnSp macro="">
      <xdr:nvCxnSpPr>
        <xdr:cNvPr id="61" name="コネクタ: カギ線 60">
          <a:extLst>
            <a:ext uri="{FF2B5EF4-FFF2-40B4-BE49-F238E27FC236}">
              <a16:creationId xmlns:a16="http://schemas.microsoft.com/office/drawing/2014/main" id="{00000000-0008-0000-0000-00003D000000}"/>
            </a:ext>
          </a:extLst>
        </xdr:cNvPr>
        <xdr:cNvCxnSpPr/>
      </xdr:nvCxnSpPr>
      <xdr:spPr>
        <a:xfrm rot="16200000" flipH="1">
          <a:off x="2852738" y="83358038"/>
          <a:ext cx="1123950" cy="257175"/>
        </a:xfrm>
        <a:prstGeom prst="bentConnector3">
          <a:avLst>
            <a:gd name="adj1" fmla="val 0"/>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257175</xdr:colOff>
      <xdr:row>309</xdr:row>
      <xdr:rowOff>161924</xdr:rowOff>
    </xdr:from>
    <xdr:to>
      <xdr:col>11</xdr:col>
      <xdr:colOff>190502</xdr:colOff>
      <xdr:row>311</xdr:row>
      <xdr:rowOff>276228</xdr:rowOff>
    </xdr:to>
    <xdr:cxnSp macro="">
      <xdr:nvCxnSpPr>
        <xdr:cNvPr id="62" name="コネクタ: カギ線 69">
          <a:extLst>
            <a:ext uri="{FF2B5EF4-FFF2-40B4-BE49-F238E27FC236}">
              <a16:creationId xmlns:a16="http://schemas.microsoft.com/office/drawing/2014/main" id="{00000000-0008-0000-0000-00003E000000}"/>
            </a:ext>
          </a:extLst>
        </xdr:cNvPr>
        <xdr:cNvCxnSpPr/>
      </xdr:nvCxnSpPr>
      <xdr:spPr>
        <a:xfrm rot="16200000" flipH="1">
          <a:off x="3276599" y="83543775"/>
          <a:ext cx="657229" cy="600077"/>
        </a:xfrm>
        <a:prstGeom prst="bentConnector3">
          <a:avLst>
            <a:gd name="adj1" fmla="val 1282"/>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133351</xdr:colOff>
      <xdr:row>331</xdr:row>
      <xdr:rowOff>114300</xdr:rowOff>
    </xdr:from>
    <xdr:to>
      <xdr:col>10</xdr:col>
      <xdr:colOff>152401</xdr:colOff>
      <xdr:row>332</xdr:row>
      <xdr:rowOff>9525</xdr:rowOff>
    </xdr:to>
    <xdr:cxnSp macro="">
      <xdr:nvCxnSpPr>
        <xdr:cNvPr id="63" name="コネクタ: カギ線 88">
          <a:extLst>
            <a:ext uri="{FF2B5EF4-FFF2-40B4-BE49-F238E27FC236}">
              <a16:creationId xmlns:a16="http://schemas.microsoft.com/office/drawing/2014/main" id="{00000000-0008-0000-0000-00003F000000}"/>
            </a:ext>
          </a:extLst>
        </xdr:cNvPr>
        <xdr:cNvCxnSpPr/>
      </xdr:nvCxnSpPr>
      <xdr:spPr>
        <a:xfrm rot="10800000" flipV="1">
          <a:off x="466726" y="89211150"/>
          <a:ext cx="3067050" cy="142875"/>
        </a:xfrm>
        <a:prstGeom prst="bentConnector3">
          <a:avLst>
            <a:gd name="adj1" fmla="val 9984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238125</xdr:colOff>
      <xdr:row>327</xdr:row>
      <xdr:rowOff>142876</xdr:rowOff>
    </xdr:from>
    <xdr:to>
      <xdr:col>10</xdr:col>
      <xdr:colOff>161925</xdr:colOff>
      <xdr:row>331</xdr:row>
      <xdr:rowOff>123826</xdr:rowOff>
    </xdr:to>
    <xdr:cxnSp macro="">
      <xdr:nvCxnSpPr>
        <xdr:cNvPr id="1383" name="コネクタ: カギ線 89">
          <a:extLst>
            <a:ext uri="{FF2B5EF4-FFF2-40B4-BE49-F238E27FC236}">
              <a16:creationId xmlns:a16="http://schemas.microsoft.com/office/drawing/2014/main" id="{00000000-0008-0000-0000-000067050000}"/>
            </a:ext>
          </a:extLst>
        </xdr:cNvPr>
        <xdr:cNvCxnSpPr/>
      </xdr:nvCxnSpPr>
      <xdr:spPr>
        <a:xfrm rot="16200000" flipH="1">
          <a:off x="2795588" y="88472963"/>
          <a:ext cx="1238250" cy="257175"/>
        </a:xfrm>
        <a:prstGeom prst="bentConnector3">
          <a:avLst>
            <a:gd name="adj1" fmla="val 0"/>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257175</xdr:colOff>
      <xdr:row>329</xdr:row>
      <xdr:rowOff>161924</xdr:rowOff>
    </xdr:from>
    <xdr:to>
      <xdr:col>11</xdr:col>
      <xdr:colOff>190502</xdr:colOff>
      <xdr:row>331</xdr:row>
      <xdr:rowOff>276228</xdr:rowOff>
    </xdr:to>
    <xdr:cxnSp macro="">
      <xdr:nvCxnSpPr>
        <xdr:cNvPr id="1384" name="コネクタ: カギ線 90">
          <a:extLst>
            <a:ext uri="{FF2B5EF4-FFF2-40B4-BE49-F238E27FC236}">
              <a16:creationId xmlns:a16="http://schemas.microsoft.com/office/drawing/2014/main" id="{00000000-0008-0000-0000-000068050000}"/>
            </a:ext>
          </a:extLst>
        </xdr:cNvPr>
        <xdr:cNvCxnSpPr/>
      </xdr:nvCxnSpPr>
      <xdr:spPr>
        <a:xfrm rot="16200000" flipH="1">
          <a:off x="3248024" y="88687275"/>
          <a:ext cx="714379" cy="600077"/>
        </a:xfrm>
        <a:prstGeom prst="bentConnector3">
          <a:avLst>
            <a:gd name="adj1" fmla="val 1282"/>
          </a:avLst>
        </a:prstGeom>
        <a:ln w="1270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142875</xdr:colOff>
      <xdr:row>346</xdr:row>
      <xdr:rowOff>142875</xdr:rowOff>
    </xdr:from>
    <xdr:to>
      <xdr:col>9</xdr:col>
      <xdr:colOff>323850</xdr:colOff>
      <xdr:row>346</xdr:row>
      <xdr:rowOff>144780</xdr:rowOff>
    </xdr:to>
    <xdr:cxnSp macro="">
      <xdr:nvCxnSpPr>
        <xdr:cNvPr id="1387" name="直線矢印コネクタ 1386">
          <a:extLst>
            <a:ext uri="{FF2B5EF4-FFF2-40B4-BE49-F238E27FC236}">
              <a16:creationId xmlns:a16="http://schemas.microsoft.com/office/drawing/2014/main" id="{00000000-0008-0000-0000-00006B050000}"/>
            </a:ext>
          </a:extLst>
        </xdr:cNvPr>
        <xdr:cNvCxnSpPr/>
      </xdr:nvCxnSpPr>
      <xdr:spPr>
        <a:xfrm>
          <a:off x="2190750" y="87620475"/>
          <a:ext cx="1181100" cy="190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95250</xdr:colOff>
      <xdr:row>349</xdr:row>
      <xdr:rowOff>180975</xdr:rowOff>
    </xdr:from>
    <xdr:to>
      <xdr:col>9</xdr:col>
      <xdr:colOff>285750</xdr:colOff>
      <xdr:row>352</xdr:row>
      <xdr:rowOff>123825</xdr:rowOff>
    </xdr:to>
    <xdr:cxnSp macro="">
      <xdr:nvCxnSpPr>
        <xdr:cNvPr id="1388" name="コネクタ: カギ線 1387">
          <a:extLst>
            <a:ext uri="{FF2B5EF4-FFF2-40B4-BE49-F238E27FC236}">
              <a16:creationId xmlns:a16="http://schemas.microsoft.com/office/drawing/2014/main" id="{00000000-0008-0000-0000-00006C050000}"/>
            </a:ext>
          </a:extLst>
        </xdr:cNvPr>
        <xdr:cNvCxnSpPr/>
      </xdr:nvCxnSpPr>
      <xdr:spPr>
        <a:xfrm>
          <a:off x="2143125" y="88411050"/>
          <a:ext cx="1190625" cy="885825"/>
        </a:xfrm>
        <a:prstGeom prst="bentConnector3">
          <a:avLst>
            <a:gd name="adj1" fmla="val 50000"/>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127635</xdr:colOff>
      <xdr:row>477</xdr:row>
      <xdr:rowOff>228600</xdr:rowOff>
    </xdr:from>
    <xdr:to>
      <xdr:col>3</xdr:col>
      <xdr:colOff>127635</xdr:colOff>
      <xdr:row>479</xdr:row>
      <xdr:rowOff>163830</xdr:rowOff>
    </xdr:to>
    <xdr:cxnSp macro="">
      <xdr:nvCxnSpPr>
        <xdr:cNvPr id="1398" name="直線矢印コネクタ 1397">
          <a:extLst>
            <a:ext uri="{FF2B5EF4-FFF2-40B4-BE49-F238E27FC236}">
              <a16:creationId xmlns:a16="http://schemas.microsoft.com/office/drawing/2014/main" id="{00000000-0008-0000-0000-000076050000}"/>
            </a:ext>
          </a:extLst>
        </xdr:cNvPr>
        <xdr:cNvCxnSpPr/>
      </xdr:nvCxnSpPr>
      <xdr:spPr>
        <a:xfrm>
          <a:off x="1175385" y="131549775"/>
          <a:ext cx="0" cy="30670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241011</xdr:colOff>
      <xdr:row>363</xdr:row>
      <xdr:rowOff>163079</xdr:rowOff>
    </xdr:from>
    <xdr:to>
      <xdr:col>6</xdr:col>
      <xdr:colOff>37522</xdr:colOff>
      <xdr:row>364</xdr:row>
      <xdr:rowOff>137102</xdr:rowOff>
    </xdr:to>
    <xdr:cxnSp macro="">
      <xdr:nvCxnSpPr>
        <xdr:cNvPr id="73" name="コネクタ: カギ線 38">
          <a:extLst>
            <a:ext uri="{FF2B5EF4-FFF2-40B4-BE49-F238E27FC236}">
              <a16:creationId xmlns:a16="http://schemas.microsoft.com/office/drawing/2014/main" id="{00000000-0008-0000-0000-000049000000}"/>
            </a:ext>
          </a:extLst>
        </xdr:cNvPr>
        <xdr:cNvCxnSpPr/>
      </xdr:nvCxnSpPr>
      <xdr:spPr>
        <a:xfrm>
          <a:off x="1288761" y="94555829"/>
          <a:ext cx="796636" cy="288348"/>
        </a:xfrm>
        <a:prstGeom prst="bentConnector3">
          <a:avLst>
            <a:gd name="adj1" fmla="val 9946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180975</xdr:colOff>
      <xdr:row>399</xdr:row>
      <xdr:rowOff>19050</xdr:rowOff>
    </xdr:from>
    <xdr:to>
      <xdr:col>4</xdr:col>
      <xdr:colOff>180975</xdr:colOff>
      <xdr:row>400</xdr:row>
      <xdr:rowOff>19050</xdr:rowOff>
    </xdr:to>
    <xdr:cxnSp macro="">
      <xdr:nvCxnSpPr>
        <xdr:cNvPr id="88" name="直線矢印コネクタ 87">
          <a:extLst>
            <a:ext uri="{FF2B5EF4-FFF2-40B4-BE49-F238E27FC236}">
              <a16:creationId xmlns:a16="http://schemas.microsoft.com/office/drawing/2014/main" id="{00000000-0008-0000-0000-000058000000}"/>
            </a:ext>
          </a:extLst>
        </xdr:cNvPr>
        <xdr:cNvCxnSpPr/>
      </xdr:nvCxnSpPr>
      <xdr:spPr>
        <a:xfrm>
          <a:off x="1562100" y="112499775"/>
          <a:ext cx="0" cy="19050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190502</xdr:colOff>
      <xdr:row>227</xdr:row>
      <xdr:rowOff>180975</xdr:rowOff>
    </xdr:from>
    <xdr:to>
      <xdr:col>2</xdr:col>
      <xdr:colOff>38099</xdr:colOff>
      <xdr:row>235</xdr:row>
      <xdr:rowOff>180974</xdr:rowOff>
    </xdr:to>
    <xdr:cxnSp macro="">
      <xdr:nvCxnSpPr>
        <xdr:cNvPr id="90" name="コネクタ: カギ線 102">
          <a:extLst>
            <a:ext uri="{FF2B5EF4-FFF2-40B4-BE49-F238E27FC236}">
              <a16:creationId xmlns:a16="http://schemas.microsoft.com/office/drawing/2014/main" id="{00000000-0008-0000-0000-00005A000000}"/>
            </a:ext>
          </a:extLst>
        </xdr:cNvPr>
        <xdr:cNvCxnSpPr/>
      </xdr:nvCxnSpPr>
      <xdr:spPr>
        <a:xfrm rot="5400000">
          <a:off x="-1062037" y="59050239"/>
          <a:ext cx="3067049" cy="561972"/>
        </a:xfrm>
        <a:prstGeom prst="bentConnector3">
          <a:avLst>
            <a:gd name="adj1" fmla="val -17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117231</xdr:colOff>
      <xdr:row>473</xdr:row>
      <xdr:rowOff>117021</xdr:rowOff>
    </xdr:from>
    <xdr:to>
      <xdr:col>11</xdr:col>
      <xdr:colOff>17689</xdr:colOff>
      <xdr:row>473</xdr:row>
      <xdr:rowOff>117021</xdr:rowOff>
    </xdr:to>
    <xdr:cxnSp macro="">
      <xdr:nvCxnSpPr>
        <xdr:cNvPr id="91" name="直線矢印コネクタ 90">
          <a:extLst>
            <a:ext uri="{FF2B5EF4-FFF2-40B4-BE49-F238E27FC236}">
              <a16:creationId xmlns:a16="http://schemas.microsoft.com/office/drawing/2014/main" id="{00000000-0008-0000-0000-00005B000000}"/>
            </a:ext>
          </a:extLst>
        </xdr:cNvPr>
        <xdr:cNvCxnSpPr/>
      </xdr:nvCxnSpPr>
      <xdr:spPr>
        <a:xfrm>
          <a:off x="2520462" y="133210579"/>
          <a:ext cx="12999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293916</xdr:colOff>
      <xdr:row>474</xdr:row>
      <xdr:rowOff>145594</xdr:rowOff>
    </xdr:from>
    <xdr:to>
      <xdr:col>18</xdr:col>
      <xdr:colOff>217715</xdr:colOff>
      <xdr:row>479</xdr:row>
      <xdr:rowOff>136071</xdr:rowOff>
    </xdr:to>
    <xdr:cxnSp macro="">
      <xdr:nvCxnSpPr>
        <xdr:cNvPr id="92" name="コネクタ: カギ線 31">
          <a:extLst>
            <a:ext uri="{FF2B5EF4-FFF2-40B4-BE49-F238E27FC236}">
              <a16:creationId xmlns:a16="http://schemas.microsoft.com/office/drawing/2014/main" id="{00000000-0008-0000-0000-00005C000000}"/>
            </a:ext>
          </a:extLst>
        </xdr:cNvPr>
        <xdr:cNvCxnSpPr/>
      </xdr:nvCxnSpPr>
      <xdr:spPr>
        <a:xfrm rot="16200000" flipH="1">
          <a:off x="5585052" y="131147683"/>
          <a:ext cx="1104902" cy="257174"/>
        </a:xfrm>
        <a:prstGeom prst="bentConnector3">
          <a:avLst>
            <a:gd name="adj1" fmla="val 187"/>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27214</xdr:colOff>
      <xdr:row>473</xdr:row>
      <xdr:rowOff>46264</xdr:rowOff>
    </xdr:from>
    <xdr:to>
      <xdr:col>17</xdr:col>
      <xdr:colOff>246289</xdr:colOff>
      <xdr:row>476</xdr:row>
      <xdr:rowOff>13608</xdr:rowOff>
    </xdr:to>
    <xdr:sp macro="" textlink="">
      <xdr:nvSpPr>
        <xdr:cNvPr id="93" name="右中かっこ 92">
          <a:extLst>
            <a:ext uri="{FF2B5EF4-FFF2-40B4-BE49-F238E27FC236}">
              <a16:creationId xmlns:a16="http://schemas.microsoft.com/office/drawing/2014/main" id="{00000000-0008-0000-0000-00005D000000}"/>
            </a:ext>
          </a:extLst>
        </xdr:cNvPr>
        <xdr:cNvSpPr/>
      </xdr:nvSpPr>
      <xdr:spPr>
        <a:xfrm>
          <a:off x="5742214" y="130376839"/>
          <a:ext cx="219075" cy="710294"/>
        </a:xfrm>
        <a:prstGeom prst="rightBrace">
          <a:avLst/>
        </a:prstGeom>
        <a:ln>
          <a:tailEnd type="none"/>
        </a:ln>
      </xdr:spPr>
      <xdr:style>
        <a:lnRef idx="1">
          <a:schemeClr val="dk1"/>
        </a:lnRef>
        <a:fillRef idx="0">
          <a:schemeClr val="dk1"/>
        </a:fillRef>
        <a:effectRef idx="0">
          <a:schemeClr val="dk1"/>
        </a:effectRef>
        <a:fontRef idx="minor">
          <a:schemeClr val="tx1"/>
        </a:fontRef>
      </xdr:style>
      <xdr:txBody>
        <a:bodyPr rtlCol="0" anchor="ctr"/>
        <a:lstStyle/>
        <a:p>
          <a:pPr algn="l"/>
          <a:endParaRPr kumimoji="1" lang="ja-JP" altLang="en-US" sz="1100"/>
        </a:p>
      </xdr:txBody>
    </xdr:sp>
    <xdr:clientData/>
  </xdr:twoCellAnchor>
  <xdr:twoCellAnchor>
    <xdr:from>
      <xdr:col>4</xdr:col>
      <xdr:colOff>180975</xdr:colOff>
      <xdr:row>403</xdr:row>
      <xdr:rowOff>19050</xdr:rowOff>
    </xdr:from>
    <xdr:to>
      <xdr:col>4</xdr:col>
      <xdr:colOff>180975</xdr:colOff>
      <xdr:row>404</xdr:row>
      <xdr:rowOff>19050</xdr:rowOff>
    </xdr:to>
    <xdr:cxnSp macro="">
      <xdr:nvCxnSpPr>
        <xdr:cNvPr id="107" name="直線矢印コネクタ 106">
          <a:extLst>
            <a:ext uri="{FF2B5EF4-FFF2-40B4-BE49-F238E27FC236}">
              <a16:creationId xmlns:a16="http://schemas.microsoft.com/office/drawing/2014/main" id="{00000000-0008-0000-0000-00006B000000}"/>
            </a:ext>
          </a:extLst>
        </xdr:cNvPr>
        <xdr:cNvCxnSpPr/>
      </xdr:nvCxnSpPr>
      <xdr:spPr>
        <a:xfrm>
          <a:off x="1562100" y="113366550"/>
          <a:ext cx="0" cy="19050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337037</xdr:colOff>
      <xdr:row>474</xdr:row>
      <xdr:rowOff>119062</xdr:rowOff>
    </xdr:from>
    <xdr:to>
      <xdr:col>11</xdr:col>
      <xdr:colOff>14969</xdr:colOff>
      <xdr:row>474</xdr:row>
      <xdr:rowOff>119742</xdr:rowOff>
    </xdr:to>
    <xdr:cxnSp macro="">
      <xdr:nvCxnSpPr>
        <xdr:cNvPr id="116" name="直線矢印コネクタ 115">
          <a:extLst>
            <a:ext uri="{FF2B5EF4-FFF2-40B4-BE49-F238E27FC236}">
              <a16:creationId xmlns:a16="http://schemas.microsoft.com/office/drawing/2014/main" id="{00000000-0008-0000-0000-000074000000}"/>
            </a:ext>
          </a:extLst>
        </xdr:cNvPr>
        <xdr:cNvCxnSpPr/>
      </xdr:nvCxnSpPr>
      <xdr:spPr>
        <a:xfrm>
          <a:off x="2740268" y="133461735"/>
          <a:ext cx="1077374" cy="68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263769</xdr:colOff>
      <xdr:row>475</xdr:row>
      <xdr:rowOff>129268</xdr:rowOff>
    </xdr:from>
    <xdr:to>
      <xdr:col>11</xdr:col>
      <xdr:colOff>10886</xdr:colOff>
      <xdr:row>475</xdr:row>
      <xdr:rowOff>129268</xdr:rowOff>
    </xdr:to>
    <xdr:cxnSp macro="">
      <xdr:nvCxnSpPr>
        <xdr:cNvPr id="117" name="直線矢印コネクタ 116">
          <a:extLst>
            <a:ext uri="{FF2B5EF4-FFF2-40B4-BE49-F238E27FC236}">
              <a16:creationId xmlns:a16="http://schemas.microsoft.com/office/drawing/2014/main" id="{00000000-0008-0000-0000-000075000000}"/>
            </a:ext>
          </a:extLst>
        </xdr:cNvPr>
        <xdr:cNvCxnSpPr/>
      </xdr:nvCxnSpPr>
      <xdr:spPr>
        <a:xfrm>
          <a:off x="3341077" y="133721056"/>
          <a:ext cx="472482"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76200</xdr:colOff>
          <xdr:row>74</xdr:row>
          <xdr:rowOff>28575</xdr:rowOff>
        </xdr:from>
        <xdr:to>
          <xdr:col>8</xdr:col>
          <xdr:colOff>28575</xdr:colOff>
          <xdr:row>75</xdr:row>
          <xdr:rowOff>19050</xdr:rowOff>
        </xdr:to>
        <xdr:sp macro="" textlink="">
          <xdr:nvSpPr>
            <xdr:cNvPr id="1432" name="Option Button 408" hidden="1">
              <a:extLst>
                <a:ext uri="{63B3BB69-23CF-44E3-9099-C40C66FF867C}">
                  <a14:compatExt spid="_x0000_s1432"/>
                </a:ext>
                <a:ext uri="{FF2B5EF4-FFF2-40B4-BE49-F238E27FC236}">
                  <a16:creationId xmlns:a16="http://schemas.microsoft.com/office/drawing/2014/main" id="{00000000-0008-0000-0000-00009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1.肉豚生産・繁殖経営の両方（一貫経営）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75</xdr:row>
          <xdr:rowOff>9525</xdr:rowOff>
        </xdr:from>
        <xdr:to>
          <xdr:col>6</xdr:col>
          <xdr:colOff>304800</xdr:colOff>
          <xdr:row>76</xdr:row>
          <xdr:rowOff>0</xdr:rowOff>
        </xdr:to>
        <xdr:sp macro="" textlink="">
          <xdr:nvSpPr>
            <xdr:cNvPr id="1433" name="Option Button 409" hidden="1">
              <a:extLst>
                <a:ext uri="{63B3BB69-23CF-44E3-9099-C40C66FF867C}">
                  <a14:compatExt spid="_x0000_s1433"/>
                </a:ext>
                <a:ext uri="{FF2B5EF4-FFF2-40B4-BE49-F238E27FC236}">
                  <a16:creationId xmlns:a16="http://schemas.microsoft.com/office/drawing/2014/main" id="{00000000-0008-0000-0000-00009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2.肉豚生産（肥育のみ）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76</xdr:row>
          <xdr:rowOff>19050</xdr:rowOff>
        </xdr:from>
        <xdr:to>
          <xdr:col>6</xdr:col>
          <xdr:colOff>295275</xdr:colOff>
          <xdr:row>77</xdr:row>
          <xdr:rowOff>9525</xdr:rowOff>
        </xdr:to>
        <xdr:sp macro="" textlink="">
          <xdr:nvSpPr>
            <xdr:cNvPr id="1434" name="Option Button 410" hidden="1">
              <a:extLst>
                <a:ext uri="{63B3BB69-23CF-44E3-9099-C40C66FF867C}">
                  <a14:compatExt spid="_x0000_s1434"/>
                </a:ext>
                <a:ext uri="{FF2B5EF4-FFF2-40B4-BE49-F238E27FC236}">
                  <a16:creationId xmlns:a16="http://schemas.microsoft.com/office/drawing/2014/main" id="{00000000-0008-0000-0000-00009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3.繁殖経営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73</xdr:row>
          <xdr:rowOff>161925</xdr:rowOff>
        </xdr:from>
        <xdr:to>
          <xdr:col>14</xdr:col>
          <xdr:colOff>323850</xdr:colOff>
          <xdr:row>77</xdr:row>
          <xdr:rowOff>57150</xdr:rowOff>
        </xdr:to>
        <xdr:sp macro="" textlink="">
          <xdr:nvSpPr>
            <xdr:cNvPr id="1435" name="Group Box 411" hidden="1">
              <a:extLst>
                <a:ext uri="{63B3BB69-23CF-44E3-9099-C40C66FF867C}">
                  <a14:compatExt spid="_x0000_s1435"/>
                </a:ext>
                <a:ext uri="{FF2B5EF4-FFF2-40B4-BE49-F238E27FC236}">
                  <a16:creationId xmlns:a16="http://schemas.microsoft.com/office/drawing/2014/main" id="{00000000-0008-0000-0000-00009B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25</xdr:row>
          <xdr:rowOff>247650</xdr:rowOff>
        </xdr:from>
        <xdr:to>
          <xdr:col>8</xdr:col>
          <xdr:colOff>161925</xdr:colOff>
          <xdr:row>27</xdr:row>
          <xdr:rowOff>9525</xdr:rowOff>
        </xdr:to>
        <xdr:sp macro="" textlink="">
          <xdr:nvSpPr>
            <xdr:cNvPr id="1436" name="Option Button 412" hidden="1">
              <a:extLst>
                <a:ext uri="{63B3BB69-23CF-44E3-9099-C40C66FF867C}">
                  <a14:compatExt spid="_x0000_s1436"/>
                </a:ext>
                <a:ext uri="{FF2B5EF4-FFF2-40B4-BE49-F238E27FC236}">
                  <a16:creationId xmlns:a16="http://schemas.microsoft.com/office/drawing/2014/main" id="{00000000-0008-0000-0000-00009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1.父</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247650</xdr:colOff>
          <xdr:row>26</xdr:row>
          <xdr:rowOff>9525</xdr:rowOff>
        </xdr:from>
        <xdr:to>
          <xdr:col>10</xdr:col>
          <xdr:colOff>66675</xdr:colOff>
          <xdr:row>27</xdr:row>
          <xdr:rowOff>19050</xdr:rowOff>
        </xdr:to>
        <xdr:sp macro="" textlink="">
          <xdr:nvSpPr>
            <xdr:cNvPr id="1437" name="Option Button 413" hidden="1">
              <a:extLst>
                <a:ext uri="{63B3BB69-23CF-44E3-9099-C40C66FF867C}">
                  <a14:compatExt spid="_x0000_s1437"/>
                </a:ext>
                <a:ext uri="{FF2B5EF4-FFF2-40B4-BE49-F238E27FC236}">
                  <a16:creationId xmlns:a16="http://schemas.microsoft.com/office/drawing/2014/main" id="{00000000-0008-0000-0000-00009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2.母</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26</xdr:row>
          <xdr:rowOff>9525</xdr:rowOff>
        </xdr:from>
        <xdr:to>
          <xdr:col>11</xdr:col>
          <xdr:colOff>257175</xdr:colOff>
          <xdr:row>27</xdr:row>
          <xdr:rowOff>19050</xdr:rowOff>
        </xdr:to>
        <xdr:sp macro="" textlink="">
          <xdr:nvSpPr>
            <xdr:cNvPr id="1438" name="Option Button 414" hidden="1">
              <a:extLst>
                <a:ext uri="{63B3BB69-23CF-44E3-9099-C40C66FF867C}">
                  <a14:compatExt spid="_x0000_s1438"/>
                </a:ext>
                <a:ext uri="{FF2B5EF4-FFF2-40B4-BE49-F238E27FC236}">
                  <a16:creationId xmlns:a16="http://schemas.microsoft.com/office/drawing/2014/main" id="{00000000-0008-0000-0000-00009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3.子</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26</xdr:row>
          <xdr:rowOff>9525</xdr:rowOff>
        </xdr:from>
        <xdr:to>
          <xdr:col>13</xdr:col>
          <xdr:colOff>285750</xdr:colOff>
          <xdr:row>27</xdr:row>
          <xdr:rowOff>19050</xdr:rowOff>
        </xdr:to>
        <xdr:sp macro="" textlink="">
          <xdr:nvSpPr>
            <xdr:cNvPr id="1439" name="Option Button 415" hidden="1">
              <a:extLst>
                <a:ext uri="{63B3BB69-23CF-44E3-9099-C40C66FF867C}">
                  <a14:compatExt spid="_x0000_s1439"/>
                </a:ext>
                <a:ext uri="{FF2B5EF4-FFF2-40B4-BE49-F238E27FC236}">
                  <a16:creationId xmlns:a16="http://schemas.microsoft.com/office/drawing/2014/main" id="{00000000-0008-0000-0000-00009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4.配偶者</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304800</xdr:colOff>
          <xdr:row>25</xdr:row>
          <xdr:rowOff>247650</xdr:rowOff>
        </xdr:from>
        <xdr:to>
          <xdr:col>15</xdr:col>
          <xdr:colOff>295275</xdr:colOff>
          <xdr:row>27</xdr:row>
          <xdr:rowOff>9525</xdr:rowOff>
        </xdr:to>
        <xdr:sp macro="" textlink="">
          <xdr:nvSpPr>
            <xdr:cNvPr id="1440" name="Option Button 416" hidden="1">
              <a:extLst>
                <a:ext uri="{63B3BB69-23CF-44E3-9099-C40C66FF867C}">
                  <a14:compatExt spid="_x0000_s1440"/>
                </a:ext>
                <a:ext uri="{FF2B5EF4-FFF2-40B4-BE49-F238E27FC236}">
                  <a16:creationId xmlns:a16="http://schemas.microsoft.com/office/drawing/2014/main" id="{00000000-0008-0000-0000-0000A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5.その他</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333375</xdr:colOff>
          <xdr:row>26</xdr:row>
          <xdr:rowOff>0</xdr:rowOff>
        </xdr:from>
        <xdr:to>
          <xdr:col>19</xdr:col>
          <xdr:colOff>314325</xdr:colOff>
          <xdr:row>27</xdr:row>
          <xdr:rowOff>0</xdr:rowOff>
        </xdr:to>
        <xdr:sp macro="" textlink="">
          <xdr:nvSpPr>
            <xdr:cNvPr id="1441" name="Group Box 417" hidden="1">
              <a:extLst>
                <a:ext uri="{63B3BB69-23CF-44E3-9099-C40C66FF867C}">
                  <a14:compatExt spid="_x0000_s1441"/>
                </a:ext>
                <a:ext uri="{FF2B5EF4-FFF2-40B4-BE49-F238E27FC236}">
                  <a16:creationId xmlns:a16="http://schemas.microsoft.com/office/drawing/2014/main" id="{00000000-0008-0000-0000-0000A1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LocksWithSheet="0"/>
      </xdr:twoCellAnchor>
    </mc:Choice>
    <mc:Fallback/>
  </mc:AlternateContent>
  <xdr:twoCellAnchor>
    <xdr:from>
      <xdr:col>5</xdr:col>
      <xdr:colOff>146538</xdr:colOff>
      <xdr:row>196</xdr:row>
      <xdr:rowOff>141406</xdr:rowOff>
    </xdr:from>
    <xdr:to>
      <xdr:col>5</xdr:col>
      <xdr:colOff>323852</xdr:colOff>
      <xdr:row>197</xdr:row>
      <xdr:rowOff>33703</xdr:rowOff>
    </xdr:to>
    <xdr:cxnSp macro="">
      <xdr:nvCxnSpPr>
        <xdr:cNvPr id="6" name="コネクタ: カギ線 5">
          <a:extLst>
            <a:ext uri="{FF2B5EF4-FFF2-40B4-BE49-F238E27FC236}">
              <a16:creationId xmlns:a16="http://schemas.microsoft.com/office/drawing/2014/main" id="{00000000-0008-0000-0000-000006000000}"/>
            </a:ext>
          </a:extLst>
        </xdr:cNvPr>
        <xdr:cNvCxnSpPr/>
      </xdr:nvCxnSpPr>
      <xdr:spPr>
        <a:xfrm rot="5400000">
          <a:off x="1846384" y="50057535"/>
          <a:ext cx="206622" cy="177314"/>
        </a:xfrm>
        <a:prstGeom prst="bentConnector3">
          <a:avLst>
            <a:gd name="adj1" fmla="val 356"/>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0</xdr:col>
          <xdr:colOff>323850</xdr:colOff>
          <xdr:row>192</xdr:row>
          <xdr:rowOff>9525</xdr:rowOff>
        </xdr:from>
        <xdr:to>
          <xdr:col>19</xdr:col>
          <xdr:colOff>314325</xdr:colOff>
          <xdr:row>199</xdr:row>
          <xdr:rowOff>47625</xdr:rowOff>
        </xdr:to>
        <xdr:sp macro="" textlink="">
          <xdr:nvSpPr>
            <xdr:cNvPr id="1446" name="Group Box 422" hidden="1">
              <a:extLst>
                <a:ext uri="{63B3BB69-23CF-44E3-9099-C40C66FF867C}">
                  <a14:compatExt spid="_x0000_s1446"/>
                </a:ext>
                <a:ext uri="{FF2B5EF4-FFF2-40B4-BE49-F238E27FC236}">
                  <a16:creationId xmlns:a16="http://schemas.microsoft.com/office/drawing/2014/main" id="{00000000-0008-0000-0000-0000A6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203</xdr:row>
          <xdr:rowOff>66675</xdr:rowOff>
        </xdr:from>
        <xdr:to>
          <xdr:col>10</xdr:col>
          <xdr:colOff>9525</xdr:colOff>
          <xdr:row>204</xdr:row>
          <xdr:rowOff>0</xdr:rowOff>
        </xdr:to>
        <xdr:sp macro="" textlink="">
          <xdr:nvSpPr>
            <xdr:cNvPr id="1457" name="Option Button 433" hidden="1">
              <a:extLst>
                <a:ext uri="{63B3BB69-23CF-44E3-9099-C40C66FF867C}">
                  <a14:compatExt spid="_x0000_s1457"/>
                </a:ext>
                <a:ext uri="{FF2B5EF4-FFF2-40B4-BE49-F238E27FC236}">
                  <a16:creationId xmlns:a16="http://schemas.microsoft.com/office/drawing/2014/main" id="{00000000-0008-0000-0000-0000B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1.全て深部注入で行っている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204</xdr:row>
          <xdr:rowOff>66675</xdr:rowOff>
        </xdr:from>
        <xdr:to>
          <xdr:col>10</xdr:col>
          <xdr:colOff>9525</xdr:colOff>
          <xdr:row>205</xdr:row>
          <xdr:rowOff>0</xdr:rowOff>
        </xdr:to>
        <xdr:sp macro="" textlink="">
          <xdr:nvSpPr>
            <xdr:cNvPr id="1458" name="Option Button 434" hidden="1">
              <a:extLst>
                <a:ext uri="{63B3BB69-23CF-44E3-9099-C40C66FF867C}">
                  <a14:compatExt spid="_x0000_s1458"/>
                </a:ext>
                <a:ext uri="{FF2B5EF4-FFF2-40B4-BE49-F238E27FC236}">
                  <a16:creationId xmlns:a16="http://schemas.microsoft.com/office/drawing/2014/main" id="{00000000-0008-0000-0000-0000B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2.深部注入と普通の人工授精を併用している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205</xdr:row>
          <xdr:rowOff>66675</xdr:rowOff>
        </xdr:from>
        <xdr:to>
          <xdr:col>10</xdr:col>
          <xdr:colOff>9525</xdr:colOff>
          <xdr:row>206</xdr:row>
          <xdr:rowOff>0</xdr:rowOff>
        </xdr:to>
        <xdr:sp macro="" textlink="">
          <xdr:nvSpPr>
            <xdr:cNvPr id="1459" name="Option Button 435" hidden="1">
              <a:extLst>
                <a:ext uri="{63B3BB69-23CF-44E3-9099-C40C66FF867C}">
                  <a14:compatExt spid="_x0000_s1459"/>
                </a:ext>
                <a:ext uri="{FF2B5EF4-FFF2-40B4-BE49-F238E27FC236}">
                  <a16:creationId xmlns:a16="http://schemas.microsoft.com/office/drawing/2014/main" id="{00000000-0008-0000-0000-0000B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3.深部注入は行っていない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206</xdr:row>
          <xdr:rowOff>47625</xdr:rowOff>
        </xdr:from>
        <xdr:to>
          <xdr:col>10</xdr:col>
          <xdr:colOff>9525</xdr:colOff>
          <xdr:row>206</xdr:row>
          <xdr:rowOff>295275</xdr:rowOff>
        </xdr:to>
        <xdr:sp macro="" textlink="">
          <xdr:nvSpPr>
            <xdr:cNvPr id="1460" name="Option Button 436" hidden="1">
              <a:extLst>
                <a:ext uri="{63B3BB69-23CF-44E3-9099-C40C66FF867C}">
                  <a14:compatExt spid="_x0000_s1460"/>
                </a:ext>
                <a:ext uri="{FF2B5EF4-FFF2-40B4-BE49-F238E27FC236}">
                  <a16:creationId xmlns:a16="http://schemas.microsoft.com/office/drawing/2014/main" id="{00000000-0008-0000-0000-0000B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4.深部注入は行っていないが、今後検討したい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203</xdr:row>
          <xdr:rowOff>0</xdr:rowOff>
        </xdr:from>
        <xdr:to>
          <xdr:col>11</xdr:col>
          <xdr:colOff>0</xdr:colOff>
          <xdr:row>207</xdr:row>
          <xdr:rowOff>0</xdr:rowOff>
        </xdr:to>
        <xdr:sp macro="" textlink="">
          <xdr:nvSpPr>
            <xdr:cNvPr id="1461" name="Group Box 437" hidden="1">
              <a:extLst>
                <a:ext uri="{63B3BB69-23CF-44E3-9099-C40C66FF867C}">
                  <a14:compatExt spid="_x0000_s1461"/>
                </a:ext>
                <a:ext uri="{FF2B5EF4-FFF2-40B4-BE49-F238E27FC236}">
                  <a16:creationId xmlns:a16="http://schemas.microsoft.com/office/drawing/2014/main" id="{00000000-0008-0000-0000-0000B5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210</xdr:row>
          <xdr:rowOff>66675</xdr:rowOff>
        </xdr:from>
        <xdr:to>
          <xdr:col>8</xdr:col>
          <xdr:colOff>323850</xdr:colOff>
          <xdr:row>211</xdr:row>
          <xdr:rowOff>0</xdr:rowOff>
        </xdr:to>
        <xdr:sp macro="" textlink="">
          <xdr:nvSpPr>
            <xdr:cNvPr id="1462" name="Option Button 438" hidden="1">
              <a:extLst>
                <a:ext uri="{63B3BB69-23CF-44E3-9099-C40C66FF867C}">
                  <a14:compatExt spid="_x0000_s1462"/>
                </a:ext>
                <a:ext uri="{FF2B5EF4-FFF2-40B4-BE49-F238E27FC236}">
                  <a16:creationId xmlns:a16="http://schemas.microsoft.com/office/drawing/2014/main" id="{00000000-0008-0000-0000-0000B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1.すべて自家採精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211</xdr:row>
          <xdr:rowOff>47625</xdr:rowOff>
        </xdr:from>
        <xdr:to>
          <xdr:col>8</xdr:col>
          <xdr:colOff>323850</xdr:colOff>
          <xdr:row>211</xdr:row>
          <xdr:rowOff>295275</xdr:rowOff>
        </xdr:to>
        <xdr:sp macro="" textlink="">
          <xdr:nvSpPr>
            <xdr:cNvPr id="1463" name="Option Button 439" hidden="1">
              <a:extLst>
                <a:ext uri="{63B3BB69-23CF-44E3-9099-C40C66FF867C}">
                  <a14:compatExt spid="_x0000_s1463"/>
                </a:ext>
                <a:ext uri="{FF2B5EF4-FFF2-40B4-BE49-F238E27FC236}">
                  <a16:creationId xmlns:a16="http://schemas.microsoft.com/office/drawing/2014/main" id="{00000000-0008-0000-0000-0000B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2.すべて外部（公的試験場・AIセンター）導入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212</xdr:row>
          <xdr:rowOff>47625</xdr:rowOff>
        </xdr:from>
        <xdr:to>
          <xdr:col>8</xdr:col>
          <xdr:colOff>323850</xdr:colOff>
          <xdr:row>212</xdr:row>
          <xdr:rowOff>295275</xdr:rowOff>
        </xdr:to>
        <xdr:sp macro="" textlink="">
          <xdr:nvSpPr>
            <xdr:cNvPr id="1464" name="Option Button 440" hidden="1">
              <a:extLst>
                <a:ext uri="{63B3BB69-23CF-44E3-9099-C40C66FF867C}">
                  <a14:compatExt spid="_x0000_s1464"/>
                </a:ext>
                <a:ext uri="{FF2B5EF4-FFF2-40B4-BE49-F238E27FC236}">
                  <a16:creationId xmlns:a16="http://schemas.microsoft.com/office/drawing/2014/main" id="{00000000-0008-0000-0000-0000B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3.自家採精と外部導入を併用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210</xdr:row>
          <xdr:rowOff>0</xdr:rowOff>
        </xdr:from>
        <xdr:to>
          <xdr:col>11</xdr:col>
          <xdr:colOff>0</xdr:colOff>
          <xdr:row>213</xdr:row>
          <xdr:rowOff>9525</xdr:rowOff>
        </xdr:to>
        <xdr:sp macro="" textlink="">
          <xdr:nvSpPr>
            <xdr:cNvPr id="1465" name="Group Box 441" hidden="1">
              <a:extLst>
                <a:ext uri="{63B3BB69-23CF-44E3-9099-C40C66FF867C}">
                  <a14:compatExt spid="_x0000_s1465"/>
                </a:ext>
                <a:ext uri="{FF2B5EF4-FFF2-40B4-BE49-F238E27FC236}">
                  <a16:creationId xmlns:a16="http://schemas.microsoft.com/office/drawing/2014/main" id="{00000000-0008-0000-0000-0000B9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218</xdr:row>
          <xdr:rowOff>47625</xdr:rowOff>
        </xdr:from>
        <xdr:to>
          <xdr:col>18</xdr:col>
          <xdr:colOff>238125</xdr:colOff>
          <xdr:row>219</xdr:row>
          <xdr:rowOff>9525</xdr:rowOff>
        </xdr:to>
        <xdr:sp macro="" textlink="">
          <xdr:nvSpPr>
            <xdr:cNvPr id="1466" name="Option Button 442" hidden="1">
              <a:extLst>
                <a:ext uri="{63B3BB69-23CF-44E3-9099-C40C66FF867C}">
                  <a14:compatExt spid="_x0000_s1466"/>
                </a:ext>
                <a:ext uri="{FF2B5EF4-FFF2-40B4-BE49-F238E27FC236}">
                  <a16:creationId xmlns:a16="http://schemas.microsoft.com/office/drawing/2014/main" id="{00000000-0008-0000-0000-0000B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1.市販配合飼料のみ（配合割合等を指定してメーカーに配合させたものを含む）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219</xdr:row>
          <xdr:rowOff>47625</xdr:rowOff>
        </xdr:from>
        <xdr:to>
          <xdr:col>18</xdr:col>
          <xdr:colOff>238125</xdr:colOff>
          <xdr:row>220</xdr:row>
          <xdr:rowOff>9525</xdr:rowOff>
        </xdr:to>
        <xdr:sp macro="" textlink="">
          <xdr:nvSpPr>
            <xdr:cNvPr id="1467" name="Option Button 443" hidden="1">
              <a:extLst>
                <a:ext uri="{63B3BB69-23CF-44E3-9099-C40C66FF867C}">
                  <a14:compatExt spid="_x0000_s1467"/>
                </a:ext>
                <a:ext uri="{FF2B5EF4-FFF2-40B4-BE49-F238E27FC236}">
                  <a16:creationId xmlns:a16="http://schemas.microsoft.com/office/drawing/2014/main" id="{00000000-0008-0000-0000-0000B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2.市販配合飼料＋自家配合飼料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220</xdr:row>
          <xdr:rowOff>47625</xdr:rowOff>
        </xdr:from>
        <xdr:to>
          <xdr:col>18</xdr:col>
          <xdr:colOff>238125</xdr:colOff>
          <xdr:row>221</xdr:row>
          <xdr:rowOff>9525</xdr:rowOff>
        </xdr:to>
        <xdr:sp macro="" textlink="">
          <xdr:nvSpPr>
            <xdr:cNvPr id="1468" name="Option Button 444" hidden="1">
              <a:extLst>
                <a:ext uri="{63B3BB69-23CF-44E3-9099-C40C66FF867C}">
                  <a14:compatExt spid="_x0000_s1468"/>
                </a:ext>
                <a:ext uri="{FF2B5EF4-FFF2-40B4-BE49-F238E27FC236}">
                  <a16:creationId xmlns:a16="http://schemas.microsoft.com/office/drawing/2014/main" id="{00000000-0008-0000-0000-0000B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3.自家配合飼料のみ（丸粒トウモロコシ単味飼料やエコフィード等の飼料原料を調達して自ら配合・調整したもの）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218</xdr:row>
          <xdr:rowOff>0</xdr:rowOff>
        </xdr:from>
        <xdr:to>
          <xdr:col>19</xdr:col>
          <xdr:colOff>0</xdr:colOff>
          <xdr:row>221</xdr:row>
          <xdr:rowOff>57150</xdr:rowOff>
        </xdr:to>
        <xdr:sp macro="" textlink="">
          <xdr:nvSpPr>
            <xdr:cNvPr id="1469" name="Group Box 445" hidden="1">
              <a:extLst>
                <a:ext uri="{63B3BB69-23CF-44E3-9099-C40C66FF867C}">
                  <a14:compatExt spid="_x0000_s1469"/>
                </a:ext>
                <a:ext uri="{FF2B5EF4-FFF2-40B4-BE49-F238E27FC236}">
                  <a16:creationId xmlns:a16="http://schemas.microsoft.com/office/drawing/2014/main" id="{00000000-0008-0000-0000-0000BD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224</xdr:row>
          <xdr:rowOff>38100</xdr:rowOff>
        </xdr:from>
        <xdr:to>
          <xdr:col>7</xdr:col>
          <xdr:colOff>238125</xdr:colOff>
          <xdr:row>224</xdr:row>
          <xdr:rowOff>304800</xdr:rowOff>
        </xdr:to>
        <xdr:sp macro="" textlink="">
          <xdr:nvSpPr>
            <xdr:cNvPr id="1470" name="Check Box 446" hidden="1">
              <a:extLst>
                <a:ext uri="{63B3BB69-23CF-44E3-9099-C40C66FF867C}">
                  <a14:compatExt spid="_x0000_s1470"/>
                </a:ext>
                <a:ext uri="{FF2B5EF4-FFF2-40B4-BE49-F238E27FC236}">
                  <a16:creationId xmlns:a16="http://schemas.microsoft.com/office/drawing/2014/main" id="{00000000-0008-0000-0000-0000B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1.配合飼料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225</xdr:row>
          <xdr:rowOff>9525</xdr:rowOff>
        </xdr:from>
        <xdr:to>
          <xdr:col>7</xdr:col>
          <xdr:colOff>238125</xdr:colOff>
          <xdr:row>225</xdr:row>
          <xdr:rowOff>304800</xdr:rowOff>
        </xdr:to>
        <xdr:sp macro="" textlink="">
          <xdr:nvSpPr>
            <xdr:cNvPr id="1471" name="Check Box 447" hidden="1">
              <a:extLst>
                <a:ext uri="{63B3BB69-23CF-44E3-9099-C40C66FF867C}">
                  <a14:compatExt spid="_x0000_s1471"/>
                </a:ext>
                <a:ext uri="{FF2B5EF4-FFF2-40B4-BE49-F238E27FC236}">
                  <a16:creationId xmlns:a16="http://schemas.microsoft.com/office/drawing/2014/main" id="{00000000-0008-0000-0000-0000B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2.エコフィード利用配合飼料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226</xdr:row>
          <xdr:rowOff>57150</xdr:rowOff>
        </xdr:from>
        <xdr:to>
          <xdr:col>7</xdr:col>
          <xdr:colOff>238125</xdr:colOff>
          <xdr:row>226</xdr:row>
          <xdr:rowOff>304800</xdr:rowOff>
        </xdr:to>
        <xdr:sp macro="" textlink="">
          <xdr:nvSpPr>
            <xdr:cNvPr id="1472" name="Check Box 448" hidden="1">
              <a:extLst>
                <a:ext uri="{63B3BB69-23CF-44E3-9099-C40C66FF867C}">
                  <a14:compatExt spid="_x0000_s1472"/>
                </a:ext>
                <a:ext uri="{FF2B5EF4-FFF2-40B4-BE49-F238E27FC236}">
                  <a16:creationId xmlns:a16="http://schemas.microsoft.com/office/drawing/2014/main" id="{00000000-0008-0000-0000-0000C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3.飼料用米利用配合飼料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227</xdr:row>
          <xdr:rowOff>57150</xdr:rowOff>
        </xdr:from>
        <xdr:to>
          <xdr:col>7</xdr:col>
          <xdr:colOff>238125</xdr:colOff>
          <xdr:row>227</xdr:row>
          <xdr:rowOff>304800</xdr:rowOff>
        </xdr:to>
        <xdr:sp macro="" textlink="">
          <xdr:nvSpPr>
            <xdr:cNvPr id="1473" name="Check Box 449" hidden="1">
              <a:extLst>
                <a:ext uri="{63B3BB69-23CF-44E3-9099-C40C66FF867C}">
                  <a14:compatExt spid="_x0000_s1473"/>
                </a:ext>
                <a:ext uri="{FF2B5EF4-FFF2-40B4-BE49-F238E27FC236}">
                  <a16:creationId xmlns:a16="http://schemas.microsoft.com/office/drawing/2014/main" id="{00000000-0008-0000-0000-0000C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4.飼料用米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228</xdr:row>
          <xdr:rowOff>57150</xdr:rowOff>
        </xdr:from>
        <xdr:to>
          <xdr:col>7</xdr:col>
          <xdr:colOff>238125</xdr:colOff>
          <xdr:row>228</xdr:row>
          <xdr:rowOff>304800</xdr:rowOff>
        </xdr:to>
        <xdr:sp macro="" textlink="">
          <xdr:nvSpPr>
            <xdr:cNvPr id="1474" name="Check Box 450" hidden="1">
              <a:extLst>
                <a:ext uri="{63B3BB69-23CF-44E3-9099-C40C66FF867C}">
                  <a14:compatExt spid="_x0000_s1474"/>
                </a:ext>
                <a:ext uri="{FF2B5EF4-FFF2-40B4-BE49-F238E27FC236}">
                  <a16:creationId xmlns:a16="http://schemas.microsoft.com/office/drawing/2014/main" id="{00000000-0008-0000-0000-0000C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5.輸入丸粒トウモロコシ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229</xdr:row>
          <xdr:rowOff>57150</xdr:rowOff>
        </xdr:from>
        <xdr:to>
          <xdr:col>7</xdr:col>
          <xdr:colOff>238125</xdr:colOff>
          <xdr:row>229</xdr:row>
          <xdr:rowOff>304800</xdr:rowOff>
        </xdr:to>
        <xdr:sp macro="" textlink="">
          <xdr:nvSpPr>
            <xdr:cNvPr id="1475" name="Check Box 451" hidden="1">
              <a:extLst>
                <a:ext uri="{63B3BB69-23CF-44E3-9099-C40C66FF867C}">
                  <a14:compatExt spid="_x0000_s1475"/>
                </a:ext>
                <a:ext uri="{FF2B5EF4-FFF2-40B4-BE49-F238E27FC236}">
                  <a16:creationId xmlns:a16="http://schemas.microsoft.com/office/drawing/2014/main" id="{00000000-0008-0000-0000-0000C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6.国産子実用トウモロコシ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230</xdr:row>
          <xdr:rowOff>0</xdr:rowOff>
        </xdr:from>
        <xdr:to>
          <xdr:col>7</xdr:col>
          <xdr:colOff>276225</xdr:colOff>
          <xdr:row>230</xdr:row>
          <xdr:rowOff>304800</xdr:rowOff>
        </xdr:to>
        <xdr:sp macro="" textlink="">
          <xdr:nvSpPr>
            <xdr:cNvPr id="1476" name="Check Box 452" hidden="1">
              <a:extLst>
                <a:ext uri="{63B3BB69-23CF-44E3-9099-C40C66FF867C}">
                  <a14:compatExt spid="_x0000_s1476"/>
                </a:ext>
                <a:ext uri="{FF2B5EF4-FFF2-40B4-BE49-F238E27FC236}">
                  <a16:creationId xmlns:a16="http://schemas.microsoft.com/office/drawing/2014/main" id="{00000000-0008-0000-0000-0000C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7.ｴｺﾌｨｰﾄﾞ(食品製造副産物等)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231</xdr:row>
          <xdr:rowOff>9525</xdr:rowOff>
        </xdr:from>
        <xdr:to>
          <xdr:col>7</xdr:col>
          <xdr:colOff>238125</xdr:colOff>
          <xdr:row>231</xdr:row>
          <xdr:rowOff>304800</xdr:rowOff>
        </xdr:to>
        <xdr:sp macro="" textlink="">
          <xdr:nvSpPr>
            <xdr:cNvPr id="1477" name="Check Box 453" hidden="1">
              <a:extLst>
                <a:ext uri="{63B3BB69-23CF-44E3-9099-C40C66FF867C}">
                  <a14:compatExt spid="_x0000_s1477"/>
                </a:ext>
                <a:ext uri="{FF2B5EF4-FFF2-40B4-BE49-F238E27FC236}">
                  <a16:creationId xmlns:a16="http://schemas.microsoft.com/office/drawing/2014/main" id="{00000000-0008-0000-0000-0000C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8.ｴｺﾌｨｰﾄﾞ（厨芥残さ等）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232</xdr:row>
          <xdr:rowOff>38100</xdr:rowOff>
        </xdr:from>
        <xdr:to>
          <xdr:col>7</xdr:col>
          <xdr:colOff>238125</xdr:colOff>
          <xdr:row>232</xdr:row>
          <xdr:rowOff>285750</xdr:rowOff>
        </xdr:to>
        <xdr:sp macro="" textlink="">
          <xdr:nvSpPr>
            <xdr:cNvPr id="1478" name="Check Box 454" hidden="1">
              <a:extLst>
                <a:ext uri="{63B3BB69-23CF-44E3-9099-C40C66FF867C}">
                  <a14:compatExt spid="_x0000_s1478"/>
                </a:ext>
                <a:ext uri="{FF2B5EF4-FFF2-40B4-BE49-F238E27FC236}">
                  <a16:creationId xmlns:a16="http://schemas.microsoft.com/office/drawing/2014/main" id="{00000000-0008-0000-0000-0000C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9.その他の単味飼料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224</xdr:row>
          <xdr:rowOff>0</xdr:rowOff>
        </xdr:from>
        <xdr:to>
          <xdr:col>8</xdr:col>
          <xdr:colOff>19050</xdr:colOff>
          <xdr:row>233</xdr:row>
          <xdr:rowOff>9525</xdr:rowOff>
        </xdr:to>
        <xdr:sp macro="" textlink="">
          <xdr:nvSpPr>
            <xdr:cNvPr id="1479" name="Group Box 455" hidden="1">
              <a:extLst>
                <a:ext uri="{63B3BB69-23CF-44E3-9099-C40C66FF867C}">
                  <a14:compatExt spid="_x0000_s1479"/>
                </a:ext>
                <a:ext uri="{FF2B5EF4-FFF2-40B4-BE49-F238E27FC236}">
                  <a16:creationId xmlns:a16="http://schemas.microsoft.com/office/drawing/2014/main" id="{00000000-0008-0000-0000-0000C7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238</xdr:row>
          <xdr:rowOff>47625</xdr:rowOff>
        </xdr:from>
        <xdr:to>
          <xdr:col>10</xdr:col>
          <xdr:colOff>19050</xdr:colOff>
          <xdr:row>239</xdr:row>
          <xdr:rowOff>0</xdr:rowOff>
        </xdr:to>
        <xdr:sp macro="" textlink="">
          <xdr:nvSpPr>
            <xdr:cNvPr id="1480" name="Option Button 456" hidden="1">
              <a:extLst>
                <a:ext uri="{63B3BB69-23CF-44E3-9099-C40C66FF867C}">
                  <a14:compatExt spid="_x0000_s1480"/>
                </a:ext>
                <a:ext uri="{FF2B5EF4-FFF2-40B4-BE49-F238E27FC236}">
                  <a16:creationId xmlns:a16="http://schemas.microsoft.com/office/drawing/2014/main" id="{00000000-0008-0000-0000-0000C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1.飼料用米の利用を継続・拡大したい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240</xdr:row>
          <xdr:rowOff>19050</xdr:rowOff>
        </xdr:from>
        <xdr:to>
          <xdr:col>10</xdr:col>
          <xdr:colOff>19050</xdr:colOff>
          <xdr:row>240</xdr:row>
          <xdr:rowOff>285750</xdr:rowOff>
        </xdr:to>
        <xdr:sp macro="" textlink="">
          <xdr:nvSpPr>
            <xdr:cNvPr id="1481" name="Option Button 457" hidden="1">
              <a:extLst>
                <a:ext uri="{63B3BB69-23CF-44E3-9099-C40C66FF867C}">
                  <a14:compatExt spid="_x0000_s1481"/>
                </a:ext>
                <a:ext uri="{FF2B5EF4-FFF2-40B4-BE49-F238E27FC236}">
                  <a16:creationId xmlns:a16="http://schemas.microsoft.com/office/drawing/2014/main" id="{00000000-0008-0000-0000-0000C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2.飼料用米の利用を減らすか中止したい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238</xdr:row>
          <xdr:rowOff>0</xdr:rowOff>
        </xdr:from>
        <xdr:to>
          <xdr:col>11</xdr:col>
          <xdr:colOff>9525</xdr:colOff>
          <xdr:row>241</xdr:row>
          <xdr:rowOff>9525</xdr:rowOff>
        </xdr:to>
        <xdr:sp macro="" textlink="">
          <xdr:nvSpPr>
            <xdr:cNvPr id="1482" name="Group Box 458" hidden="1">
              <a:extLst>
                <a:ext uri="{63B3BB69-23CF-44E3-9099-C40C66FF867C}">
                  <a14:compatExt spid="_x0000_s1482"/>
                </a:ext>
                <a:ext uri="{FF2B5EF4-FFF2-40B4-BE49-F238E27FC236}">
                  <a16:creationId xmlns:a16="http://schemas.microsoft.com/office/drawing/2014/main" id="{00000000-0008-0000-0000-0000CA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11</xdr:col>
      <xdr:colOff>119063</xdr:colOff>
      <xdr:row>240</xdr:row>
      <xdr:rowOff>166687</xdr:rowOff>
    </xdr:from>
    <xdr:to>
      <xdr:col>13</xdr:col>
      <xdr:colOff>311468</xdr:colOff>
      <xdr:row>240</xdr:row>
      <xdr:rowOff>170497</xdr:rowOff>
    </xdr:to>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a:xfrm>
          <a:off x="3889376" y="61301312"/>
          <a:ext cx="906780" cy="381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85725</xdr:colOff>
          <xdr:row>248</xdr:row>
          <xdr:rowOff>47625</xdr:rowOff>
        </xdr:from>
        <xdr:to>
          <xdr:col>4</xdr:col>
          <xdr:colOff>228600</xdr:colOff>
          <xdr:row>249</xdr:row>
          <xdr:rowOff>9525</xdr:rowOff>
        </xdr:to>
        <xdr:sp macro="" textlink="">
          <xdr:nvSpPr>
            <xdr:cNvPr id="1499" name="Option Button 475" hidden="1">
              <a:extLst>
                <a:ext uri="{63B3BB69-23CF-44E3-9099-C40C66FF867C}">
                  <a14:compatExt spid="_x0000_s1499"/>
                </a:ext>
                <a:ext uri="{FF2B5EF4-FFF2-40B4-BE49-F238E27FC236}">
                  <a16:creationId xmlns:a16="http://schemas.microsoft.com/office/drawing/2014/main" id="{00000000-0008-0000-0000-0000D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1.知っている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249</xdr:row>
          <xdr:rowOff>19050</xdr:rowOff>
        </xdr:from>
        <xdr:to>
          <xdr:col>4</xdr:col>
          <xdr:colOff>228600</xdr:colOff>
          <xdr:row>249</xdr:row>
          <xdr:rowOff>266700</xdr:rowOff>
        </xdr:to>
        <xdr:sp macro="" textlink="">
          <xdr:nvSpPr>
            <xdr:cNvPr id="1500" name="Option Button 476" hidden="1">
              <a:extLst>
                <a:ext uri="{63B3BB69-23CF-44E3-9099-C40C66FF867C}">
                  <a14:compatExt spid="_x0000_s1500"/>
                </a:ext>
                <a:ext uri="{FF2B5EF4-FFF2-40B4-BE49-F238E27FC236}">
                  <a16:creationId xmlns:a16="http://schemas.microsoft.com/office/drawing/2014/main" id="{00000000-0008-0000-0000-0000D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2.知らない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247</xdr:row>
          <xdr:rowOff>104775</xdr:rowOff>
        </xdr:from>
        <xdr:to>
          <xdr:col>5</xdr:col>
          <xdr:colOff>28575</xdr:colOff>
          <xdr:row>250</xdr:row>
          <xdr:rowOff>28575</xdr:rowOff>
        </xdr:to>
        <xdr:sp macro="" textlink="">
          <xdr:nvSpPr>
            <xdr:cNvPr id="1502" name="Group Box 478" hidden="1">
              <a:extLst>
                <a:ext uri="{63B3BB69-23CF-44E3-9099-C40C66FF867C}">
                  <a14:compatExt spid="_x0000_s1502"/>
                </a:ext>
                <a:ext uri="{FF2B5EF4-FFF2-40B4-BE49-F238E27FC236}">
                  <a16:creationId xmlns:a16="http://schemas.microsoft.com/office/drawing/2014/main" id="{00000000-0008-0000-0000-0000DE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253</xdr:row>
          <xdr:rowOff>38100</xdr:rowOff>
        </xdr:from>
        <xdr:to>
          <xdr:col>4</xdr:col>
          <xdr:colOff>133350</xdr:colOff>
          <xdr:row>254</xdr:row>
          <xdr:rowOff>0</xdr:rowOff>
        </xdr:to>
        <xdr:sp macro="" textlink="">
          <xdr:nvSpPr>
            <xdr:cNvPr id="1503" name="Option Button 479" hidden="1">
              <a:extLst>
                <a:ext uri="{63B3BB69-23CF-44E3-9099-C40C66FF867C}">
                  <a14:compatExt spid="_x0000_s1503"/>
                </a:ext>
                <a:ext uri="{FF2B5EF4-FFF2-40B4-BE49-F238E27FC236}">
                  <a16:creationId xmlns:a16="http://schemas.microsoft.com/office/drawing/2014/main" id="{00000000-0008-0000-0000-0000D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1.使用している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254</xdr:row>
          <xdr:rowOff>9525</xdr:rowOff>
        </xdr:from>
        <xdr:to>
          <xdr:col>8</xdr:col>
          <xdr:colOff>266700</xdr:colOff>
          <xdr:row>255</xdr:row>
          <xdr:rowOff>0</xdr:rowOff>
        </xdr:to>
        <xdr:sp macro="" textlink="">
          <xdr:nvSpPr>
            <xdr:cNvPr id="1504" name="Option Button 480" hidden="1">
              <a:extLst>
                <a:ext uri="{63B3BB69-23CF-44E3-9099-C40C66FF867C}">
                  <a14:compatExt spid="_x0000_s1504"/>
                </a:ext>
                <a:ext uri="{FF2B5EF4-FFF2-40B4-BE49-F238E27FC236}">
                  <a16:creationId xmlns:a16="http://schemas.microsoft.com/office/drawing/2014/main" id="{00000000-0008-0000-0000-0000E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2.かつて使用していたが、現在は使用していない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255</xdr:row>
          <xdr:rowOff>9525</xdr:rowOff>
        </xdr:from>
        <xdr:to>
          <xdr:col>5</xdr:col>
          <xdr:colOff>123825</xdr:colOff>
          <xdr:row>255</xdr:row>
          <xdr:rowOff>257175</xdr:rowOff>
        </xdr:to>
        <xdr:sp macro="" textlink="">
          <xdr:nvSpPr>
            <xdr:cNvPr id="1505" name="Option Button 481" hidden="1">
              <a:extLst>
                <a:ext uri="{63B3BB69-23CF-44E3-9099-C40C66FF867C}">
                  <a14:compatExt spid="_x0000_s1505"/>
                </a:ext>
                <a:ext uri="{FF2B5EF4-FFF2-40B4-BE49-F238E27FC236}">
                  <a16:creationId xmlns:a16="http://schemas.microsoft.com/office/drawing/2014/main" id="{00000000-0008-0000-0000-0000E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3.元々使用していない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252</xdr:row>
          <xdr:rowOff>123825</xdr:rowOff>
        </xdr:from>
        <xdr:to>
          <xdr:col>12</xdr:col>
          <xdr:colOff>9525</xdr:colOff>
          <xdr:row>256</xdr:row>
          <xdr:rowOff>19050</xdr:rowOff>
        </xdr:to>
        <xdr:sp macro="" textlink="">
          <xdr:nvSpPr>
            <xdr:cNvPr id="1506" name="Group Box 482" hidden="1">
              <a:extLst>
                <a:ext uri="{63B3BB69-23CF-44E3-9099-C40C66FF867C}">
                  <a14:compatExt spid="_x0000_s1506"/>
                </a:ext>
                <a:ext uri="{FF2B5EF4-FFF2-40B4-BE49-F238E27FC236}">
                  <a16:creationId xmlns:a16="http://schemas.microsoft.com/office/drawing/2014/main" id="{00000000-0008-0000-0000-0000E2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259</xdr:row>
          <xdr:rowOff>38100</xdr:rowOff>
        </xdr:from>
        <xdr:to>
          <xdr:col>4</xdr:col>
          <xdr:colOff>247650</xdr:colOff>
          <xdr:row>260</xdr:row>
          <xdr:rowOff>0</xdr:rowOff>
        </xdr:to>
        <xdr:sp macro="" textlink="">
          <xdr:nvSpPr>
            <xdr:cNvPr id="1507" name="Check Box 483" hidden="1">
              <a:extLst>
                <a:ext uri="{63B3BB69-23CF-44E3-9099-C40C66FF867C}">
                  <a14:compatExt spid="_x0000_s1507"/>
                </a:ext>
                <a:ext uri="{FF2B5EF4-FFF2-40B4-BE49-F238E27FC236}">
                  <a16:creationId xmlns:a16="http://schemas.microsoft.com/office/drawing/2014/main" id="{00000000-0008-0000-0000-0000E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1.ほ乳期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260</xdr:row>
          <xdr:rowOff>9525</xdr:rowOff>
        </xdr:from>
        <xdr:to>
          <xdr:col>4</xdr:col>
          <xdr:colOff>247650</xdr:colOff>
          <xdr:row>260</xdr:row>
          <xdr:rowOff>257175</xdr:rowOff>
        </xdr:to>
        <xdr:sp macro="" textlink="">
          <xdr:nvSpPr>
            <xdr:cNvPr id="1508" name="Check Box 484" hidden="1">
              <a:extLst>
                <a:ext uri="{63B3BB69-23CF-44E3-9099-C40C66FF867C}">
                  <a14:compatExt spid="_x0000_s1508"/>
                </a:ext>
                <a:ext uri="{FF2B5EF4-FFF2-40B4-BE49-F238E27FC236}">
                  <a16:creationId xmlns:a16="http://schemas.microsoft.com/office/drawing/2014/main" id="{00000000-0008-0000-0000-0000E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2.子豚期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259</xdr:row>
          <xdr:rowOff>0</xdr:rowOff>
        </xdr:from>
        <xdr:to>
          <xdr:col>5</xdr:col>
          <xdr:colOff>9525</xdr:colOff>
          <xdr:row>261</xdr:row>
          <xdr:rowOff>0</xdr:rowOff>
        </xdr:to>
        <xdr:sp macro="" textlink="">
          <xdr:nvSpPr>
            <xdr:cNvPr id="1509" name="Group Box 485" hidden="1">
              <a:extLst>
                <a:ext uri="{63B3BB69-23CF-44E3-9099-C40C66FF867C}">
                  <a14:compatExt spid="_x0000_s1509"/>
                </a:ext>
                <a:ext uri="{FF2B5EF4-FFF2-40B4-BE49-F238E27FC236}">
                  <a16:creationId xmlns:a16="http://schemas.microsoft.com/office/drawing/2014/main" id="{00000000-0008-0000-0000-0000E5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270</xdr:row>
          <xdr:rowOff>28575</xdr:rowOff>
        </xdr:from>
        <xdr:to>
          <xdr:col>6</xdr:col>
          <xdr:colOff>304800</xdr:colOff>
          <xdr:row>270</xdr:row>
          <xdr:rowOff>276225</xdr:rowOff>
        </xdr:to>
        <xdr:sp macro="" textlink="">
          <xdr:nvSpPr>
            <xdr:cNvPr id="1510" name="Check Box 486" hidden="1">
              <a:extLst>
                <a:ext uri="{63B3BB69-23CF-44E3-9099-C40C66FF867C}">
                  <a14:compatExt spid="_x0000_s1510"/>
                </a:ext>
                <a:ext uri="{FF2B5EF4-FFF2-40B4-BE49-F238E27FC236}">
                  <a16:creationId xmlns:a16="http://schemas.microsoft.com/office/drawing/2014/main" id="{00000000-0008-0000-0000-0000E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1.特にない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271</xdr:row>
          <xdr:rowOff>28575</xdr:rowOff>
        </xdr:from>
        <xdr:to>
          <xdr:col>6</xdr:col>
          <xdr:colOff>304800</xdr:colOff>
          <xdr:row>271</xdr:row>
          <xdr:rowOff>276225</xdr:rowOff>
        </xdr:to>
        <xdr:sp macro="" textlink="">
          <xdr:nvSpPr>
            <xdr:cNvPr id="1511" name="Check Box 487" hidden="1">
              <a:extLst>
                <a:ext uri="{63B3BB69-23CF-44E3-9099-C40C66FF867C}">
                  <a14:compatExt spid="_x0000_s1511"/>
                </a:ext>
                <a:ext uri="{FF2B5EF4-FFF2-40B4-BE49-F238E27FC236}">
                  <a16:creationId xmlns:a16="http://schemas.microsoft.com/office/drawing/2014/main" id="{00000000-0008-0000-0000-0000E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2.増体が悪くなることが心配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272</xdr:row>
          <xdr:rowOff>28575</xdr:rowOff>
        </xdr:from>
        <xdr:to>
          <xdr:col>6</xdr:col>
          <xdr:colOff>304800</xdr:colOff>
          <xdr:row>272</xdr:row>
          <xdr:rowOff>276225</xdr:rowOff>
        </xdr:to>
        <xdr:sp macro="" textlink="">
          <xdr:nvSpPr>
            <xdr:cNvPr id="1512" name="Check Box 488" hidden="1">
              <a:extLst>
                <a:ext uri="{63B3BB69-23CF-44E3-9099-C40C66FF867C}">
                  <a14:compatExt spid="_x0000_s1512"/>
                </a:ext>
                <a:ext uri="{FF2B5EF4-FFF2-40B4-BE49-F238E27FC236}">
                  <a16:creationId xmlns:a16="http://schemas.microsoft.com/office/drawing/2014/main" id="{00000000-0008-0000-0000-0000E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3.下痢症等疾病が増えることが心配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273</xdr:row>
          <xdr:rowOff>9525</xdr:rowOff>
        </xdr:from>
        <xdr:to>
          <xdr:col>3</xdr:col>
          <xdr:colOff>142875</xdr:colOff>
          <xdr:row>273</xdr:row>
          <xdr:rowOff>257175</xdr:rowOff>
        </xdr:to>
        <xdr:sp macro="" textlink="">
          <xdr:nvSpPr>
            <xdr:cNvPr id="1513" name="Check Box 489" hidden="1">
              <a:extLst>
                <a:ext uri="{63B3BB69-23CF-44E3-9099-C40C66FF867C}">
                  <a14:compatExt spid="_x0000_s1513"/>
                </a:ext>
                <a:ext uri="{FF2B5EF4-FFF2-40B4-BE49-F238E27FC236}">
                  <a16:creationId xmlns:a16="http://schemas.microsoft.com/office/drawing/2014/main" id="{00000000-0008-0000-0000-0000E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270</xdr:row>
          <xdr:rowOff>0</xdr:rowOff>
        </xdr:from>
        <xdr:to>
          <xdr:col>11</xdr:col>
          <xdr:colOff>0</xdr:colOff>
          <xdr:row>274</xdr:row>
          <xdr:rowOff>19050</xdr:rowOff>
        </xdr:to>
        <xdr:sp macro="" textlink="">
          <xdr:nvSpPr>
            <xdr:cNvPr id="1514" name="Group Box 490" hidden="1">
              <a:extLst>
                <a:ext uri="{63B3BB69-23CF-44E3-9099-C40C66FF867C}">
                  <a14:compatExt spid="_x0000_s1514"/>
                </a:ext>
                <a:ext uri="{FF2B5EF4-FFF2-40B4-BE49-F238E27FC236}">
                  <a16:creationId xmlns:a16="http://schemas.microsoft.com/office/drawing/2014/main" id="{00000000-0008-0000-0000-0000EA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277</xdr:row>
          <xdr:rowOff>47625</xdr:rowOff>
        </xdr:from>
        <xdr:to>
          <xdr:col>10</xdr:col>
          <xdr:colOff>371475</xdr:colOff>
          <xdr:row>278</xdr:row>
          <xdr:rowOff>9525</xdr:rowOff>
        </xdr:to>
        <xdr:sp macro="" textlink="">
          <xdr:nvSpPr>
            <xdr:cNvPr id="1515" name="Check Box 491" hidden="1">
              <a:extLst>
                <a:ext uri="{63B3BB69-23CF-44E3-9099-C40C66FF867C}">
                  <a14:compatExt spid="_x0000_s1515"/>
                </a:ext>
                <a:ext uri="{FF2B5EF4-FFF2-40B4-BE49-F238E27FC236}">
                  <a16:creationId xmlns:a16="http://schemas.microsoft.com/office/drawing/2014/main" id="{00000000-0008-0000-0000-0000E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1.使用していた抗菌性飼料添加物の販売が中止した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278</xdr:row>
          <xdr:rowOff>28575</xdr:rowOff>
        </xdr:from>
        <xdr:to>
          <xdr:col>10</xdr:col>
          <xdr:colOff>180975</xdr:colOff>
          <xdr:row>278</xdr:row>
          <xdr:rowOff>276225</xdr:rowOff>
        </xdr:to>
        <xdr:sp macro="" textlink="">
          <xdr:nvSpPr>
            <xdr:cNvPr id="1516" name="Check Box 492" hidden="1">
              <a:extLst>
                <a:ext uri="{63B3BB69-23CF-44E3-9099-C40C66FF867C}">
                  <a14:compatExt spid="_x0000_s1516"/>
                </a:ext>
                <a:ext uri="{FF2B5EF4-FFF2-40B4-BE49-F238E27FC236}">
                  <a16:creationId xmlns:a16="http://schemas.microsoft.com/office/drawing/2014/main" id="{00000000-0008-0000-0000-0000E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2.抗菌剤に頼らない飼養管理（無薬養豚）を勧められたから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279</xdr:row>
          <xdr:rowOff>19050</xdr:rowOff>
        </xdr:from>
        <xdr:to>
          <xdr:col>3</xdr:col>
          <xdr:colOff>85725</xdr:colOff>
          <xdr:row>279</xdr:row>
          <xdr:rowOff>266700</xdr:rowOff>
        </xdr:to>
        <xdr:sp macro="" textlink="">
          <xdr:nvSpPr>
            <xdr:cNvPr id="1517" name="Check Box 493" hidden="1">
              <a:extLst>
                <a:ext uri="{63B3BB69-23CF-44E3-9099-C40C66FF867C}">
                  <a14:compatExt spid="_x0000_s1517"/>
                </a:ext>
                <a:ext uri="{FF2B5EF4-FFF2-40B4-BE49-F238E27FC236}">
                  <a16:creationId xmlns:a16="http://schemas.microsoft.com/office/drawing/2014/main" id="{00000000-0008-0000-0000-0000E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277</xdr:row>
          <xdr:rowOff>0</xdr:rowOff>
        </xdr:from>
        <xdr:to>
          <xdr:col>19</xdr:col>
          <xdr:colOff>0</xdr:colOff>
          <xdr:row>280</xdr:row>
          <xdr:rowOff>28575</xdr:rowOff>
        </xdr:to>
        <xdr:sp macro="" textlink="">
          <xdr:nvSpPr>
            <xdr:cNvPr id="1518" name="Group Box 494" hidden="1">
              <a:extLst>
                <a:ext uri="{63B3BB69-23CF-44E3-9099-C40C66FF867C}">
                  <a14:compatExt spid="_x0000_s1518"/>
                </a:ext>
                <a:ext uri="{FF2B5EF4-FFF2-40B4-BE49-F238E27FC236}">
                  <a16:creationId xmlns:a16="http://schemas.microsoft.com/office/drawing/2014/main" id="{00000000-0008-0000-0000-0000EE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283</xdr:row>
          <xdr:rowOff>38100</xdr:rowOff>
        </xdr:from>
        <xdr:to>
          <xdr:col>9</xdr:col>
          <xdr:colOff>0</xdr:colOff>
          <xdr:row>284</xdr:row>
          <xdr:rowOff>9525</xdr:rowOff>
        </xdr:to>
        <xdr:sp macro="" textlink="">
          <xdr:nvSpPr>
            <xdr:cNvPr id="1519" name="Check Box 495" hidden="1">
              <a:extLst>
                <a:ext uri="{63B3BB69-23CF-44E3-9099-C40C66FF867C}">
                  <a14:compatExt spid="_x0000_s1519"/>
                </a:ext>
                <a:ext uri="{FF2B5EF4-FFF2-40B4-BE49-F238E27FC236}">
                  <a16:creationId xmlns:a16="http://schemas.microsoft.com/office/drawing/2014/main" id="{00000000-0008-0000-0000-0000E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1.増体が悪くなった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284</xdr:row>
          <xdr:rowOff>9525</xdr:rowOff>
        </xdr:from>
        <xdr:to>
          <xdr:col>6</xdr:col>
          <xdr:colOff>180975</xdr:colOff>
          <xdr:row>284</xdr:row>
          <xdr:rowOff>266700</xdr:rowOff>
        </xdr:to>
        <xdr:sp macro="" textlink="">
          <xdr:nvSpPr>
            <xdr:cNvPr id="1520" name="Check Box 496" hidden="1">
              <a:extLst>
                <a:ext uri="{63B3BB69-23CF-44E3-9099-C40C66FF867C}">
                  <a14:compatExt spid="_x0000_s1520"/>
                </a:ext>
                <a:ext uri="{FF2B5EF4-FFF2-40B4-BE49-F238E27FC236}">
                  <a16:creationId xmlns:a16="http://schemas.microsoft.com/office/drawing/2014/main" id="{00000000-0008-0000-0000-0000F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2.下痢症、腸管感染症が増えた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285</xdr:row>
          <xdr:rowOff>9525</xdr:rowOff>
        </xdr:from>
        <xdr:to>
          <xdr:col>6</xdr:col>
          <xdr:colOff>161925</xdr:colOff>
          <xdr:row>285</xdr:row>
          <xdr:rowOff>266700</xdr:rowOff>
        </xdr:to>
        <xdr:sp macro="" textlink="">
          <xdr:nvSpPr>
            <xdr:cNvPr id="1521" name="Check Box 497" hidden="1">
              <a:extLst>
                <a:ext uri="{63B3BB69-23CF-44E3-9099-C40C66FF867C}">
                  <a14:compatExt spid="_x0000_s1521"/>
                </a:ext>
                <a:ext uri="{FF2B5EF4-FFF2-40B4-BE49-F238E27FC236}">
                  <a16:creationId xmlns:a16="http://schemas.microsoft.com/office/drawing/2014/main" id="{00000000-0008-0000-0000-0000F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3.下痢症以外の疾病が増えた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286</xdr:row>
          <xdr:rowOff>9525</xdr:rowOff>
        </xdr:from>
        <xdr:to>
          <xdr:col>3</xdr:col>
          <xdr:colOff>171450</xdr:colOff>
          <xdr:row>286</xdr:row>
          <xdr:rowOff>266700</xdr:rowOff>
        </xdr:to>
        <xdr:sp macro="" textlink="">
          <xdr:nvSpPr>
            <xdr:cNvPr id="1522" name="Check Box 498" hidden="1">
              <a:extLst>
                <a:ext uri="{63B3BB69-23CF-44E3-9099-C40C66FF867C}">
                  <a14:compatExt spid="_x0000_s1522"/>
                </a:ext>
                <a:ext uri="{FF2B5EF4-FFF2-40B4-BE49-F238E27FC236}">
                  <a16:creationId xmlns:a16="http://schemas.microsoft.com/office/drawing/2014/main" id="{00000000-0008-0000-0000-0000F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287</xdr:row>
          <xdr:rowOff>9525</xdr:rowOff>
        </xdr:from>
        <xdr:to>
          <xdr:col>4</xdr:col>
          <xdr:colOff>76200</xdr:colOff>
          <xdr:row>287</xdr:row>
          <xdr:rowOff>257175</xdr:rowOff>
        </xdr:to>
        <xdr:sp macro="" textlink="">
          <xdr:nvSpPr>
            <xdr:cNvPr id="1523" name="Check Box 499" hidden="1">
              <a:extLst>
                <a:ext uri="{63B3BB69-23CF-44E3-9099-C40C66FF867C}">
                  <a14:compatExt spid="_x0000_s1523"/>
                </a:ext>
                <a:ext uri="{FF2B5EF4-FFF2-40B4-BE49-F238E27FC236}">
                  <a16:creationId xmlns:a16="http://schemas.microsoft.com/office/drawing/2014/main" id="{00000000-0008-0000-0000-0000F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5.特にない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283</xdr:row>
          <xdr:rowOff>0</xdr:rowOff>
        </xdr:from>
        <xdr:to>
          <xdr:col>19</xdr:col>
          <xdr:colOff>28575</xdr:colOff>
          <xdr:row>288</xdr:row>
          <xdr:rowOff>28575</xdr:rowOff>
        </xdr:to>
        <xdr:sp macro="" textlink="">
          <xdr:nvSpPr>
            <xdr:cNvPr id="1524" name="Group Box 500" hidden="1">
              <a:extLst>
                <a:ext uri="{63B3BB69-23CF-44E3-9099-C40C66FF867C}">
                  <a14:compatExt spid="_x0000_s1524"/>
                </a:ext>
                <a:ext uri="{FF2B5EF4-FFF2-40B4-BE49-F238E27FC236}">
                  <a16:creationId xmlns:a16="http://schemas.microsoft.com/office/drawing/2014/main" id="{00000000-0008-0000-0000-0000F4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291</xdr:row>
          <xdr:rowOff>28575</xdr:rowOff>
        </xdr:from>
        <xdr:to>
          <xdr:col>5</xdr:col>
          <xdr:colOff>314325</xdr:colOff>
          <xdr:row>291</xdr:row>
          <xdr:rowOff>276225</xdr:rowOff>
        </xdr:to>
        <xdr:sp macro="" textlink="">
          <xdr:nvSpPr>
            <xdr:cNvPr id="1525" name="Option Button 501" hidden="1">
              <a:extLst>
                <a:ext uri="{63B3BB69-23CF-44E3-9099-C40C66FF867C}">
                  <a14:compatExt spid="_x0000_s1525"/>
                </a:ext>
                <a:ext uri="{FF2B5EF4-FFF2-40B4-BE49-F238E27FC236}">
                  <a16:creationId xmlns:a16="http://schemas.microsoft.com/office/drawing/2014/main" id="{00000000-0008-0000-0000-0000F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1.代替物が添加されている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292</xdr:row>
          <xdr:rowOff>9525</xdr:rowOff>
        </xdr:from>
        <xdr:to>
          <xdr:col>10</xdr:col>
          <xdr:colOff>381000</xdr:colOff>
          <xdr:row>292</xdr:row>
          <xdr:rowOff>257175</xdr:rowOff>
        </xdr:to>
        <xdr:sp macro="" textlink="">
          <xdr:nvSpPr>
            <xdr:cNvPr id="1526" name="Option Button 502" hidden="1">
              <a:extLst>
                <a:ext uri="{63B3BB69-23CF-44E3-9099-C40C66FF867C}">
                  <a14:compatExt spid="_x0000_s1526"/>
                </a:ext>
                <a:ext uri="{FF2B5EF4-FFF2-40B4-BE49-F238E27FC236}">
                  <a16:creationId xmlns:a16="http://schemas.microsoft.com/office/drawing/2014/main" id="{00000000-0008-0000-0000-0000F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2.どれが代替物かわからない、メーカーから説明を受けていない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293</xdr:row>
          <xdr:rowOff>19050</xdr:rowOff>
        </xdr:from>
        <xdr:to>
          <xdr:col>8</xdr:col>
          <xdr:colOff>314325</xdr:colOff>
          <xdr:row>293</xdr:row>
          <xdr:rowOff>266700</xdr:rowOff>
        </xdr:to>
        <xdr:sp macro="" textlink="">
          <xdr:nvSpPr>
            <xdr:cNvPr id="1527" name="Option Button 503" hidden="1">
              <a:extLst>
                <a:ext uri="{63B3BB69-23CF-44E3-9099-C40C66FF867C}">
                  <a14:compatExt spid="_x0000_s1527"/>
                </a:ext>
                <a:ext uri="{FF2B5EF4-FFF2-40B4-BE49-F238E27FC236}">
                  <a16:creationId xmlns:a16="http://schemas.microsoft.com/office/drawing/2014/main" id="{00000000-0008-0000-0000-0000F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3.代替物は添加されていない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291</xdr:row>
          <xdr:rowOff>0</xdr:rowOff>
        </xdr:from>
        <xdr:to>
          <xdr:col>18</xdr:col>
          <xdr:colOff>323850</xdr:colOff>
          <xdr:row>293</xdr:row>
          <xdr:rowOff>276225</xdr:rowOff>
        </xdr:to>
        <xdr:sp macro="" textlink="">
          <xdr:nvSpPr>
            <xdr:cNvPr id="1528" name="Group Box 504" hidden="1">
              <a:extLst>
                <a:ext uri="{63B3BB69-23CF-44E3-9099-C40C66FF867C}">
                  <a14:compatExt spid="_x0000_s1528"/>
                </a:ext>
                <a:ext uri="{FF2B5EF4-FFF2-40B4-BE49-F238E27FC236}">
                  <a16:creationId xmlns:a16="http://schemas.microsoft.com/office/drawing/2014/main" id="{00000000-0008-0000-0000-0000F8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307</xdr:row>
          <xdr:rowOff>28575</xdr:rowOff>
        </xdr:from>
        <xdr:to>
          <xdr:col>4</xdr:col>
          <xdr:colOff>200025</xdr:colOff>
          <xdr:row>307</xdr:row>
          <xdr:rowOff>276225</xdr:rowOff>
        </xdr:to>
        <xdr:sp macro="" textlink="">
          <xdr:nvSpPr>
            <xdr:cNvPr id="1529" name="Option Button 505" hidden="1">
              <a:extLst>
                <a:ext uri="{63B3BB69-23CF-44E3-9099-C40C66FF867C}">
                  <a14:compatExt spid="_x0000_s1529"/>
                </a:ext>
                <a:ext uri="{FF2B5EF4-FFF2-40B4-BE49-F238E27FC236}">
                  <a16:creationId xmlns:a16="http://schemas.microsoft.com/office/drawing/2014/main" id="{00000000-0008-0000-0000-0000F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1.母豚を増やした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308</xdr:row>
          <xdr:rowOff>0</xdr:rowOff>
        </xdr:from>
        <xdr:to>
          <xdr:col>4</xdr:col>
          <xdr:colOff>9525</xdr:colOff>
          <xdr:row>308</xdr:row>
          <xdr:rowOff>247650</xdr:rowOff>
        </xdr:to>
        <xdr:sp macro="" textlink="">
          <xdr:nvSpPr>
            <xdr:cNvPr id="1531" name="Option Button 507" hidden="1">
              <a:extLst>
                <a:ext uri="{63B3BB69-23CF-44E3-9099-C40C66FF867C}">
                  <a14:compatExt spid="_x0000_s1531"/>
                </a:ext>
                <a:ext uri="{FF2B5EF4-FFF2-40B4-BE49-F238E27FC236}">
                  <a16:creationId xmlns:a16="http://schemas.microsoft.com/office/drawing/2014/main" id="{00000000-0008-0000-0000-0000F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2.変わらない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308</xdr:row>
          <xdr:rowOff>285750</xdr:rowOff>
        </xdr:from>
        <xdr:to>
          <xdr:col>4</xdr:col>
          <xdr:colOff>180975</xdr:colOff>
          <xdr:row>309</xdr:row>
          <xdr:rowOff>247650</xdr:rowOff>
        </xdr:to>
        <xdr:sp macro="" textlink="">
          <xdr:nvSpPr>
            <xdr:cNvPr id="1532" name="Option Button 508" hidden="1">
              <a:extLst>
                <a:ext uri="{63B3BB69-23CF-44E3-9099-C40C66FF867C}">
                  <a14:compatExt spid="_x0000_s1532"/>
                </a:ext>
                <a:ext uri="{FF2B5EF4-FFF2-40B4-BE49-F238E27FC236}">
                  <a16:creationId xmlns:a16="http://schemas.microsoft.com/office/drawing/2014/main" id="{00000000-0008-0000-0000-0000F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3.母豚を減らした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310</xdr:row>
          <xdr:rowOff>9525</xdr:rowOff>
        </xdr:from>
        <xdr:to>
          <xdr:col>8</xdr:col>
          <xdr:colOff>9525</xdr:colOff>
          <xdr:row>310</xdr:row>
          <xdr:rowOff>257175</xdr:rowOff>
        </xdr:to>
        <xdr:sp macro="" textlink="">
          <xdr:nvSpPr>
            <xdr:cNvPr id="1533" name="Option Button 509" hidden="1">
              <a:extLst>
                <a:ext uri="{63B3BB69-23CF-44E3-9099-C40C66FF867C}">
                  <a14:compatExt spid="_x0000_s1533"/>
                </a:ext>
                <a:ext uri="{FF2B5EF4-FFF2-40B4-BE49-F238E27FC236}">
                  <a16:creationId xmlns:a16="http://schemas.microsoft.com/office/drawing/2014/main" id="{00000000-0008-0000-0000-0000F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4.母豚を飼育していない（該当しない）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307</xdr:row>
          <xdr:rowOff>0</xdr:rowOff>
        </xdr:from>
        <xdr:to>
          <xdr:col>10</xdr:col>
          <xdr:colOff>95250</xdr:colOff>
          <xdr:row>311</xdr:row>
          <xdr:rowOff>0</xdr:rowOff>
        </xdr:to>
        <xdr:sp macro="" textlink="">
          <xdr:nvSpPr>
            <xdr:cNvPr id="1534" name="Group Box 510" hidden="1">
              <a:extLst>
                <a:ext uri="{63B3BB69-23CF-44E3-9099-C40C66FF867C}">
                  <a14:compatExt spid="_x0000_s1534"/>
                </a:ext>
                <a:ext uri="{FF2B5EF4-FFF2-40B4-BE49-F238E27FC236}">
                  <a16:creationId xmlns:a16="http://schemas.microsoft.com/office/drawing/2014/main" id="{00000000-0008-0000-0000-0000FE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15</xdr:col>
      <xdr:colOff>31749</xdr:colOff>
      <xdr:row>234</xdr:row>
      <xdr:rowOff>738187</xdr:rowOff>
    </xdr:from>
    <xdr:to>
      <xdr:col>20</xdr:col>
      <xdr:colOff>39051</xdr:colOff>
      <xdr:row>235</xdr:row>
      <xdr:rowOff>71581</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5183187" y="59856687"/>
          <a:ext cx="1674177" cy="412894"/>
        </a:xfrm>
        <a:prstGeom prst="rect">
          <a:avLst/>
        </a:prstGeom>
        <a:solidFill>
          <a:schemeClr val="bg1">
            <a:lumMod val="85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000"/>
            </a:lnSpc>
          </a:pPr>
          <a:r>
            <a:rPr kumimoji="1" lang="en-US" altLang="ja-JP" sz="900">
              <a:solidFill>
                <a:srgbClr val="FF0000"/>
              </a:solidFill>
              <a:latin typeface="Meiryo UI" panose="020B0604030504040204" pitchFamily="50" charset="-128"/>
              <a:ea typeface="Meiryo UI" panose="020B0604030504040204" pitchFamily="50" charset="-128"/>
            </a:rPr>
            <a:t>4</a:t>
          </a:r>
          <a:r>
            <a:rPr kumimoji="1" lang="ja-JP" altLang="en-US" sz="900">
              <a:solidFill>
                <a:srgbClr val="FF0000"/>
              </a:solidFill>
              <a:latin typeface="Meiryo UI" panose="020B0604030504040204" pitchFamily="50" charset="-128"/>
              <a:ea typeface="Meiryo UI" panose="020B0604030504040204" pitchFamily="50" charset="-128"/>
            </a:rPr>
            <a:t>に○をした方は</a:t>
          </a:r>
          <a:r>
            <a:rPr kumimoji="1" lang="en-US" altLang="ja-JP" sz="900">
              <a:solidFill>
                <a:srgbClr val="FF0000"/>
              </a:solidFill>
              <a:latin typeface="Meiryo UI" panose="020B0604030504040204" pitchFamily="50" charset="-128"/>
              <a:ea typeface="Meiryo UI" panose="020B0604030504040204" pitchFamily="50" charset="-128"/>
            </a:rPr>
            <a:t>Q27</a:t>
          </a:r>
          <a:r>
            <a:rPr kumimoji="1" lang="ja-JP" altLang="en-US" sz="900">
              <a:solidFill>
                <a:srgbClr val="FF0000"/>
              </a:solidFill>
              <a:latin typeface="Meiryo UI" panose="020B0604030504040204" pitchFamily="50" charset="-128"/>
              <a:ea typeface="Meiryo UI" panose="020B0604030504040204" pitchFamily="50" charset="-128"/>
            </a:rPr>
            <a:t>へ</a:t>
          </a:r>
          <a:endParaRPr kumimoji="1" lang="en-US" altLang="ja-JP" sz="900">
            <a:solidFill>
              <a:srgbClr val="FF0000"/>
            </a:solidFill>
            <a:latin typeface="Meiryo UI" panose="020B0604030504040204" pitchFamily="50" charset="-128"/>
            <a:ea typeface="Meiryo UI" panose="020B0604030504040204" pitchFamily="50" charset="-128"/>
          </a:endParaRPr>
        </a:p>
        <a:p>
          <a:pPr algn="ctr">
            <a:lnSpc>
              <a:spcPts val="1000"/>
            </a:lnSpc>
          </a:pPr>
          <a:r>
            <a:rPr kumimoji="1" lang="ja-JP" altLang="en-US" sz="900">
              <a:solidFill>
                <a:srgbClr val="FF0000"/>
              </a:solidFill>
              <a:latin typeface="Meiryo UI" panose="020B0604030504040204" pitchFamily="50" charset="-128"/>
              <a:ea typeface="Meiryo UI" panose="020B0604030504040204" pitchFamily="50" charset="-128"/>
            </a:rPr>
            <a:t>それ以外の方は</a:t>
          </a:r>
          <a:r>
            <a:rPr kumimoji="1" lang="en-US" altLang="ja-JP" sz="900">
              <a:solidFill>
                <a:srgbClr val="FF0000"/>
              </a:solidFill>
              <a:latin typeface="Meiryo UI" panose="020B0604030504040204" pitchFamily="50" charset="-128"/>
              <a:ea typeface="Meiryo UI" panose="020B0604030504040204" pitchFamily="50" charset="-128"/>
            </a:rPr>
            <a:t>Q29</a:t>
          </a:r>
          <a:r>
            <a:rPr kumimoji="1" lang="ja-JP" altLang="en-US" sz="900">
              <a:solidFill>
                <a:srgbClr val="FF0000"/>
              </a:solidFill>
              <a:latin typeface="Meiryo UI" panose="020B0604030504040204" pitchFamily="50" charset="-128"/>
              <a:ea typeface="Meiryo UI" panose="020B0604030504040204" pitchFamily="50" charset="-128"/>
            </a:rPr>
            <a:t>へ</a:t>
          </a:r>
          <a:endParaRPr kumimoji="1" lang="en-US" altLang="ja-JP" sz="900">
            <a:solidFill>
              <a:srgbClr val="FF0000"/>
            </a:solidFill>
            <a:latin typeface="Meiryo UI" panose="020B0604030504040204" pitchFamily="50" charset="-128"/>
            <a:ea typeface="Meiryo UI" panose="020B060403050404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1</xdr:col>
          <xdr:colOff>85725</xdr:colOff>
          <xdr:row>314</xdr:row>
          <xdr:rowOff>19050</xdr:rowOff>
        </xdr:from>
        <xdr:to>
          <xdr:col>8</xdr:col>
          <xdr:colOff>19050</xdr:colOff>
          <xdr:row>315</xdr:row>
          <xdr:rowOff>0</xdr:rowOff>
        </xdr:to>
        <xdr:sp macro="" textlink="">
          <xdr:nvSpPr>
            <xdr:cNvPr id="1544" name="Check Box 520" hidden="1">
              <a:extLst>
                <a:ext uri="{63B3BB69-23CF-44E3-9099-C40C66FF867C}">
                  <a14:compatExt spid="_x0000_s1544"/>
                </a:ext>
                <a:ext uri="{FF2B5EF4-FFF2-40B4-BE49-F238E27FC236}">
                  <a16:creationId xmlns:a16="http://schemas.microsoft.com/office/drawing/2014/main" id="{00000000-0008-0000-0000-00000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1.後継者が経営に参加したため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315</xdr:row>
          <xdr:rowOff>19050</xdr:rowOff>
        </xdr:from>
        <xdr:to>
          <xdr:col>9</xdr:col>
          <xdr:colOff>28575</xdr:colOff>
          <xdr:row>316</xdr:row>
          <xdr:rowOff>0</xdr:rowOff>
        </xdr:to>
        <xdr:sp macro="" textlink="">
          <xdr:nvSpPr>
            <xdr:cNvPr id="1545" name="Check Box 521" hidden="1">
              <a:extLst>
                <a:ext uri="{63B3BB69-23CF-44E3-9099-C40C66FF867C}">
                  <a14:compatExt spid="_x0000_s1545"/>
                </a:ext>
                <a:ext uri="{FF2B5EF4-FFF2-40B4-BE49-F238E27FC236}">
                  <a16:creationId xmlns:a16="http://schemas.microsoft.com/office/drawing/2014/main" id="{00000000-0008-0000-0000-00000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2.繁殖成績が低下し、出荷頭数を維持するため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316</xdr:row>
          <xdr:rowOff>19050</xdr:rowOff>
        </xdr:from>
        <xdr:to>
          <xdr:col>8</xdr:col>
          <xdr:colOff>19050</xdr:colOff>
          <xdr:row>317</xdr:row>
          <xdr:rowOff>0</xdr:rowOff>
        </xdr:to>
        <xdr:sp macro="" textlink="">
          <xdr:nvSpPr>
            <xdr:cNvPr id="1546" name="Check Box 522" hidden="1">
              <a:extLst>
                <a:ext uri="{63B3BB69-23CF-44E3-9099-C40C66FF867C}">
                  <a14:compatExt spid="_x0000_s1546"/>
                </a:ext>
                <a:ext uri="{FF2B5EF4-FFF2-40B4-BE49-F238E27FC236}">
                  <a16:creationId xmlns:a16="http://schemas.microsoft.com/office/drawing/2014/main" id="{00000000-0008-0000-0000-00000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3.収益をアップするため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317</xdr:row>
          <xdr:rowOff>19050</xdr:rowOff>
        </xdr:from>
        <xdr:to>
          <xdr:col>8</xdr:col>
          <xdr:colOff>19050</xdr:colOff>
          <xdr:row>318</xdr:row>
          <xdr:rowOff>0</xdr:rowOff>
        </xdr:to>
        <xdr:sp macro="" textlink="">
          <xdr:nvSpPr>
            <xdr:cNvPr id="1547" name="Check Box 523" hidden="1">
              <a:extLst>
                <a:ext uri="{63B3BB69-23CF-44E3-9099-C40C66FF867C}">
                  <a14:compatExt spid="_x0000_s1547"/>
                </a:ext>
                <a:ext uri="{FF2B5EF4-FFF2-40B4-BE49-F238E27FC236}">
                  <a16:creationId xmlns:a16="http://schemas.microsoft.com/office/drawing/2014/main" id="{00000000-0008-0000-0000-00000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4.近隣に土地を購入できたため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318</xdr:row>
          <xdr:rowOff>19050</xdr:rowOff>
        </xdr:from>
        <xdr:to>
          <xdr:col>8</xdr:col>
          <xdr:colOff>19050</xdr:colOff>
          <xdr:row>319</xdr:row>
          <xdr:rowOff>0</xdr:rowOff>
        </xdr:to>
        <xdr:sp macro="" textlink="">
          <xdr:nvSpPr>
            <xdr:cNvPr id="1548" name="Check Box 524" hidden="1">
              <a:extLst>
                <a:ext uri="{63B3BB69-23CF-44E3-9099-C40C66FF867C}">
                  <a14:compatExt spid="_x0000_s1548"/>
                </a:ext>
                <a:ext uri="{FF2B5EF4-FFF2-40B4-BE49-F238E27FC236}">
                  <a16:creationId xmlns:a16="http://schemas.microsoft.com/office/drawing/2014/main" id="{00000000-0008-0000-0000-00000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5.出荷先から増頭の依頼があったため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319</xdr:row>
          <xdr:rowOff>19050</xdr:rowOff>
        </xdr:from>
        <xdr:to>
          <xdr:col>8</xdr:col>
          <xdr:colOff>19050</xdr:colOff>
          <xdr:row>320</xdr:row>
          <xdr:rowOff>0</xdr:rowOff>
        </xdr:to>
        <xdr:sp macro="" textlink="">
          <xdr:nvSpPr>
            <xdr:cNvPr id="1549" name="Check Box 525" hidden="1">
              <a:extLst>
                <a:ext uri="{63B3BB69-23CF-44E3-9099-C40C66FF867C}">
                  <a14:compatExt spid="_x0000_s1549"/>
                </a:ext>
                <a:ext uri="{FF2B5EF4-FFF2-40B4-BE49-F238E27FC236}">
                  <a16:creationId xmlns:a16="http://schemas.microsoft.com/office/drawing/2014/main" id="{00000000-0008-0000-0000-00000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6.養豚農家減少を見越した投資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320</xdr:row>
          <xdr:rowOff>19050</xdr:rowOff>
        </xdr:from>
        <xdr:to>
          <xdr:col>8</xdr:col>
          <xdr:colOff>19050</xdr:colOff>
          <xdr:row>321</xdr:row>
          <xdr:rowOff>0</xdr:rowOff>
        </xdr:to>
        <xdr:sp macro="" textlink="">
          <xdr:nvSpPr>
            <xdr:cNvPr id="1550" name="Check Box 526" hidden="1">
              <a:extLst>
                <a:ext uri="{63B3BB69-23CF-44E3-9099-C40C66FF867C}">
                  <a14:compatExt spid="_x0000_s1550"/>
                </a:ext>
                <a:ext uri="{FF2B5EF4-FFF2-40B4-BE49-F238E27FC236}">
                  <a16:creationId xmlns:a16="http://schemas.microsoft.com/office/drawing/2014/main" id="{00000000-0008-0000-0000-00000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7.事情があって減頭していたのを戻した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320</xdr:row>
          <xdr:rowOff>276225</xdr:rowOff>
        </xdr:from>
        <xdr:to>
          <xdr:col>3</xdr:col>
          <xdr:colOff>38100</xdr:colOff>
          <xdr:row>321</xdr:row>
          <xdr:rowOff>257175</xdr:rowOff>
        </xdr:to>
        <xdr:sp macro="" textlink="">
          <xdr:nvSpPr>
            <xdr:cNvPr id="1551" name="Check Box 527" hidden="1">
              <a:extLst>
                <a:ext uri="{63B3BB69-23CF-44E3-9099-C40C66FF867C}">
                  <a14:compatExt spid="_x0000_s1551"/>
                </a:ext>
                <a:ext uri="{FF2B5EF4-FFF2-40B4-BE49-F238E27FC236}">
                  <a16:creationId xmlns:a16="http://schemas.microsoft.com/office/drawing/2014/main" id="{00000000-0008-0000-0000-00000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8.その他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314</xdr:row>
          <xdr:rowOff>0</xdr:rowOff>
        </xdr:from>
        <xdr:to>
          <xdr:col>10</xdr:col>
          <xdr:colOff>9525</xdr:colOff>
          <xdr:row>321</xdr:row>
          <xdr:rowOff>266700</xdr:rowOff>
        </xdr:to>
        <xdr:sp macro="" textlink="">
          <xdr:nvSpPr>
            <xdr:cNvPr id="1552" name="Group Box 528" hidden="1">
              <a:extLst>
                <a:ext uri="{63B3BB69-23CF-44E3-9099-C40C66FF867C}">
                  <a14:compatExt spid="_x0000_s1552"/>
                </a:ext>
                <a:ext uri="{FF2B5EF4-FFF2-40B4-BE49-F238E27FC236}">
                  <a16:creationId xmlns:a16="http://schemas.microsoft.com/office/drawing/2014/main" id="{00000000-0008-0000-0000-000010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314</xdr:row>
          <xdr:rowOff>9525</xdr:rowOff>
        </xdr:from>
        <xdr:to>
          <xdr:col>18</xdr:col>
          <xdr:colOff>47625</xdr:colOff>
          <xdr:row>315</xdr:row>
          <xdr:rowOff>0</xdr:rowOff>
        </xdr:to>
        <xdr:sp macro="" textlink="">
          <xdr:nvSpPr>
            <xdr:cNvPr id="1553" name="Check Box 529" hidden="1">
              <a:extLst>
                <a:ext uri="{63B3BB69-23CF-44E3-9099-C40C66FF867C}">
                  <a14:compatExt spid="_x0000_s1553"/>
                </a:ext>
                <a:ext uri="{FF2B5EF4-FFF2-40B4-BE49-F238E27FC236}">
                  <a16:creationId xmlns:a16="http://schemas.microsoft.com/office/drawing/2014/main" id="{00000000-0008-0000-0000-00001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1.疾病対策などで一時的に減頭している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315</xdr:row>
          <xdr:rowOff>9525</xdr:rowOff>
        </xdr:from>
        <xdr:to>
          <xdr:col>18</xdr:col>
          <xdr:colOff>47625</xdr:colOff>
          <xdr:row>316</xdr:row>
          <xdr:rowOff>0</xdr:rowOff>
        </xdr:to>
        <xdr:sp macro="" textlink="">
          <xdr:nvSpPr>
            <xdr:cNvPr id="1554" name="Check Box 530" hidden="1">
              <a:extLst>
                <a:ext uri="{63B3BB69-23CF-44E3-9099-C40C66FF867C}">
                  <a14:compatExt spid="_x0000_s1554"/>
                </a:ext>
                <a:ext uri="{FF2B5EF4-FFF2-40B4-BE49-F238E27FC236}">
                  <a16:creationId xmlns:a16="http://schemas.microsoft.com/office/drawing/2014/main" id="{00000000-0008-0000-0000-00001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2.母豚1頭当たりの繁殖成績が向上した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316</xdr:row>
          <xdr:rowOff>9525</xdr:rowOff>
        </xdr:from>
        <xdr:to>
          <xdr:col>18</xdr:col>
          <xdr:colOff>47625</xdr:colOff>
          <xdr:row>317</xdr:row>
          <xdr:rowOff>0</xdr:rowOff>
        </xdr:to>
        <xdr:sp macro="" textlink="">
          <xdr:nvSpPr>
            <xdr:cNvPr id="1555" name="Check Box 531" hidden="1">
              <a:extLst>
                <a:ext uri="{63B3BB69-23CF-44E3-9099-C40C66FF867C}">
                  <a14:compatExt spid="_x0000_s1555"/>
                </a:ext>
                <a:ext uri="{FF2B5EF4-FFF2-40B4-BE49-F238E27FC236}">
                  <a16:creationId xmlns:a16="http://schemas.microsoft.com/office/drawing/2014/main" id="{00000000-0008-0000-0000-00001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3.(飼料など）コスト高騰で規模を縮小した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317</xdr:row>
          <xdr:rowOff>9525</xdr:rowOff>
        </xdr:from>
        <xdr:to>
          <xdr:col>18</xdr:col>
          <xdr:colOff>47625</xdr:colOff>
          <xdr:row>318</xdr:row>
          <xdr:rowOff>0</xdr:rowOff>
        </xdr:to>
        <xdr:sp macro="" textlink="">
          <xdr:nvSpPr>
            <xdr:cNvPr id="1556" name="Check Box 532" hidden="1">
              <a:extLst>
                <a:ext uri="{63B3BB69-23CF-44E3-9099-C40C66FF867C}">
                  <a14:compatExt spid="_x0000_s1556"/>
                </a:ext>
                <a:ext uri="{FF2B5EF4-FFF2-40B4-BE49-F238E27FC236}">
                  <a16:creationId xmlns:a16="http://schemas.microsoft.com/office/drawing/2014/main" id="{00000000-0008-0000-0000-00001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4.老齢化で労働が厳しい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318</xdr:row>
          <xdr:rowOff>9525</xdr:rowOff>
        </xdr:from>
        <xdr:to>
          <xdr:col>18</xdr:col>
          <xdr:colOff>47625</xdr:colOff>
          <xdr:row>319</xdr:row>
          <xdr:rowOff>0</xdr:rowOff>
        </xdr:to>
        <xdr:sp macro="" textlink="">
          <xdr:nvSpPr>
            <xdr:cNvPr id="1557" name="Check Box 533" hidden="1">
              <a:extLst>
                <a:ext uri="{63B3BB69-23CF-44E3-9099-C40C66FF867C}">
                  <a14:compatExt spid="_x0000_s1557"/>
                </a:ext>
                <a:ext uri="{FF2B5EF4-FFF2-40B4-BE49-F238E27FC236}">
                  <a16:creationId xmlns:a16="http://schemas.microsoft.com/office/drawing/2014/main" id="{00000000-0008-0000-0000-00001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5.従業員等労働力が確保できない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319</xdr:row>
          <xdr:rowOff>9525</xdr:rowOff>
        </xdr:from>
        <xdr:to>
          <xdr:col>14</xdr:col>
          <xdr:colOff>152400</xdr:colOff>
          <xdr:row>320</xdr:row>
          <xdr:rowOff>0</xdr:rowOff>
        </xdr:to>
        <xdr:sp macro="" textlink="">
          <xdr:nvSpPr>
            <xdr:cNvPr id="1558" name="Check Box 534" hidden="1">
              <a:extLst>
                <a:ext uri="{63B3BB69-23CF-44E3-9099-C40C66FF867C}">
                  <a14:compatExt spid="_x0000_s1558"/>
                </a:ext>
                <a:ext uri="{FF2B5EF4-FFF2-40B4-BE49-F238E27FC236}">
                  <a16:creationId xmlns:a16="http://schemas.microsoft.com/office/drawing/2014/main" id="{00000000-0008-0000-0000-00001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6.廃業予定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321</xdr:row>
          <xdr:rowOff>9525</xdr:rowOff>
        </xdr:from>
        <xdr:to>
          <xdr:col>18</xdr:col>
          <xdr:colOff>47625</xdr:colOff>
          <xdr:row>322</xdr:row>
          <xdr:rowOff>0</xdr:rowOff>
        </xdr:to>
        <xdr:sp macro="" textlink="">
          <xdr:nvSpPr>
            <xdr:cNvPr id="1559" name="Check Box 535" hidden="1">
              <a:extLst>
                <a:ext uri="{63B3BB69-23CF-44E3-9099-C40C66FF867C}">
                  <a14:compatExt spid="_x0000_s1559"/>
                </a:ext>
                <a:ext uri="{FF2B5EF4-FFF2-40B4-BE49-F238E27FC236}">
                  <a16:creationId xmlns:a16="http://schemas.microsoft.com/office/drawing/2014/main" id="{00000000-0008-0000-0000-00001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8.環境対策のため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320</xdr:row>
          <xdr:rowOff>9525</xdr:rowOff>
        </xdr:from>
        <xdr:to>
          <xdr:col>18</xdr:col>
          <xdr:colOff>47625</xdr:colOff>
          <xdr:row>321</xdr:row>
          <xdr:rowOff>0</xdr:rowOff>
        </xdr:to>
        <xdr:sp macro="" textlink="">
          <xdr:nvSpPr>
            <xdr:cNvPr id="1560" name="Check Box 536" hidden="1">
              <a:extLst>
                <a:ext uri="{63B3BB69-23CF-44E3-9099-C40C66FF867C}">
                  <a14:compatExt spid="_x0000_s1560"/>
                </a:ext>
                <a:ext uri="{FF2B5EF4-FFF2-40B4-BE49-F238E27FC236}">
                  <a16:creationId xmlns:a16="http://schemas.microsoft.com/office/drawing/2014/main" id="{00000000-0008-0000-0000-00001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7.委託・預託農場になるため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322</xdr:row>
          <xdr:rowOff>9525</xdr:rowOff>
        </xdr:from>
        <xdr:to>
          <xdr:col>13</xdr:col>
          <xdr:colOff>28575</xdr:colOff>
          <xdr:row>323</xdr:row>
          <xdr:rowOff>0</xdr:rowOff>
        </xdr:to>
        <xdr:sp macro="" textlink="">
          <xdr:nvSpPr>
            <xdr:cNvPr id="1561" name="Check Box 537" hidden="1">
              <a:extLst>
                <a:ext uri="{63B3BB69-23CF-44E3-9099-C40C66FF867C}">
                  <a14:compatExt spid="_x0000_s1561"/>
                </a:ext>
                <a:ext uri="{FF2B5EF4-FFF2-40B4-BE49-F238E27FC236}">
                  <a16:creationId xmlns:a16="http://schemas.microsoft.com/office/drawing/2014/main" id="{00000000-0008-0000-0000-00001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9.その他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313</xdr:row>
          <xdr:rowOff>114300</xdr:rowOff>
        </xdr:from>
        <xdr:to>
          <xdr:col>19</xdr:col>
          <xdr:colOff>57150</xdr:colOff>
          <xdr:row>323</xdr:row>
          <xdr:rowOff>19050</xdr:rowOff>
        </xdr:to>
        <xdr:sp macro="" textlink="">
          <xdr:nvSpPr>
            <xdr:cNvPr id="1562" name="Group Box 538" hidden="1">
              <a:extLst>
                <a:ext uri="{63B3BB69-23CF-44E3-9099-C40C66FF867C}">
                  <a14:compatExt spid="_x0000_s1562"/>
                </a:ext>
                <a:ext uri="{FF2B5EF4-FFF2-40B4-BE49-F238E27FC236}">
                  <a16:creationId xmlns:a16="http://schemas.microsoft.com/office/drawing/2014/main" id="{00000000-0008-0000-0000-00001A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327</xdr:row>
          <xdr:rowOff>28575</xdr:rowOff>
        </xdr:from>
        <xdr:to>
          <xdr:col>4</xdr:col>
          <xdr:colOff>295275</xdr:colOff>
          <xdr:row>328</xdr:row>
          <xdr:rowOff>0</xdr:rowOff>
        </xdr:to>
        <xdr:sp macro="" textlink="">
          <xdr:nvSpPr>
            <xdr:cNvPr id="1567" name="Option Button 543" hidden="1">
              <a:extLst>
                <a:ext uri="{63B3BB69-23CF-44E3-9099-C40C66FF867C}">
                  <a14:compatExt spid="_x0000_s1567"/>
                </a:ext>
                <a:ext uri="{FF2B5EF4-FFF2-40B4-BE49-F238E27FC236}">
                  <a16:creationId xmlns:a16="http://schemas.microsoft.com/office/drawing/2014/main" id="{00000000-0008-0000-0000-00001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1.肥育豚を増やした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328</xdr:row>
          <xdr:rowOff>9525</xdr:rowOff>
        </xdr:from>
        <xdr:to>
          <xdr:col>5</xdr:col>
          <xdr:colOff>314325</xdr:colOff>
          <xdr:row>328</xdr:row>
          <xdr:rowOff>304800</xdr:rowOff>
        </xdr:to>
        <xdr:sp macro="" textlink="">
          <xdr:nvSpPr>
            <xdr:cNvPr id="1568" name="Option Button 544" hidden="1">
              <a:extLst>
                <a:ext uri="{63B3BB69-23CF-44E3-9099-C40C66FF867C}">
                  <a14:compatExt spid="_x0000_s1568"/>
                </a:ext>
                <a:ext uri="{FF2B5EF4-FFF2-40B4-BE49-F238E27FC236}">
                  <a16:creationId xmlns:a16="http://schemas.microsoft.com/office/drawing/2014/main" id="{00000000-0008-0000-0000-00002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2.変わらない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329</xdr:row>
          <xdr:rowOff>9525</xdr:rowOff>
        </xdr:from>
        <xdr:to>
          <xdr:col>4</xdr:col>
          <xdr:colOff>285750</xdr:colOff>
          <xdr:row>329</xdr:row>
          <xdr:rowOff>304800</xdr:rowOff>
        </xdr:to>
        <xdr:sp macro="" textlink="">
          <xdr:nvSpPr>
            <xdr:cNvPr id="1569" name="Option Button 545" hidden="1">
              <a:extLst>
                <a:ext uri="{63B3BB69-23CF-44E3-9099-C40C66FF867C}">
                  <a14:compatExt spid="_x0000_s1569"/>
                </a:ext>
                <a:ext uri="{FF2B5EF4-FFF2-40B4-BE49-F238E27FC236}">
                  <a16:creationId xmlns:a16="http://schemas.microsoft.com/office/drawing/2014/main" id="{00000000-0008-0000-0000-00002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3.肥育豚を減らした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330</xdr:row>
          <xdr:rowOff>9525</xdr:rowOff>
        </xdr:from>
        <xdr:to>
          <xdr:col>7</xdr:col>
          <xdr:colOff>266700</xdr:colOff>
          <xdr:row>330</xdr:row>
          <xdr:rowOff>304800</xdr:rowOff>
        </xdr:to>
        <xdr:sp macro="" textlink="">
          <xdr:nvSpPr>
            <xdr:cNvPr id="1570" name="Option Button 546" hidden="1">
              <a:extLst>
                <a:ext uri="{63B3BB69-23CF-44E3-9099-C40C66FF867C}">
                  <a14:compatExt spid="_x0000_s1570"/>
                </a:ext>
                <a:ext uri="{FF2B5EF4-FFF2-40B4-BE49-F238E27FC236}">
                  <a16:creationId xmlns:a16="http://schemas.microsoft.com/office/drawing/2014/main" id="{00000000-0008-0000-0000-00002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4.肥育豚を飼育していない（該当しない）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326</xdr:row>
          <xdr:rowOff>104775</xdr:rowOff>
        </xdr:from>
        <xdr:to>
          <xdr:col>10</xdr:col>
          <xdr:colOff>0</xdr:colOff>
          <xdr:row>331</xdr:row>
          <xdr:rowOff>19050</xdr:rowOff>
        </xdr:to>
        <xdr:sp macro="" textlink="">
          <xdr:nvSpPr>
            <xdr:cNvPr id="1571" name="Group Box 547" hidden="1">
              <a:extLst>
                <a:ext uri="{63B3BB69-23CF-44E3-9099-C40C66FF867C}">
                  <a14:compatExt spid="_x0000_s1571"/>
                </a:ext>
                <a:ext uri="{FF2B5EF4-FFF2-40B4-BE49-F238E27FC236}">
                  <a16:creationId xmlns:a16="http://schemas.microsoft.com/office/drawing/2014/main" id="{00000000-0008-0000-0000-000023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334</xdr:row>
          <xdr:rowOff>19050</xdr:rowOff>
        </xdr:from>
        <xdr:to>
          <xdr:col>8</xdr:col>
          <xdr:colOff>0</xdr:colOff>
          <xdr:row>335</xdr:row>
          <xdr:rowOff>19050</xdr:rowOff>
        </xdr:to>
        <xdr:sp macro="" textlink="">
          <xdr:nvSpPr>
            <xdr:cNvPr id="1572" name="Check Box 548" hidden="1">
              <a:extLst>
                <a:ext uri="{63B3BB69-23CF-44E3-9099-C40C66FF867C}">
                  <a14:compatExt spid="_x0000_s1572"/>
                </a:ext>
                <a:ext uri="{FF2B5EF4-FFF2-40B4-BE49-F238E27FC236}">
                  <a16:creationId xmlns:a16="http://schemas.microsoft.com/office/drawing/2014/main" id="{00000000-0008-0000-0000-00002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1.後継者が経営に参加したため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335</xdr:row>
          <xdr:rowOff>19050</xdr:rowOff>
        </xdr:from>
        <xdr:to>
          <xdr:col>9</xdr:col>
          <xdr:colOff>9525</xdr:colOff>
          <xdr:row>336</xdr:row>
          <xdr:rowOff>19050</xdr:rowOff>
        </xdr:to>
        <xdr:sp macro="" textlink="">
          <xdr:nvSpPr>
            <xdr:cNvPr id="1573" name="Check Box 549" hidden="1">
              <a:extLst>
                <a:ext uri="{63B3BB69-23CF-44E3-9099-C40C66FF867C}">
                  <a14:compatExt spid="_x0000_s1573"/>
                </a:ext>
                <a:ext uri="{FF2B5EF4-FFF2-40B4-BE49-F238E27FC236}">
                  <a16:creationId xmlns:a16="http://schemas.microsoft.com/office/drawing/2014/main" id="{00000000-0008-0000-0000-00002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2.繁殖成績が低下し、出荷頭数を維持するため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336</xdr:row>
          <xdr:rowOff>19050</xdr:rowOff>
        </xdr:from>
        <xdr:to>
          <xdr:col>8</xdr:col>
          <xdr:colOff>0</xdr:colOff>
          <xdr:row>337</xdr:row>
          <xdr:rowOff>19050</xdr:rowOff>
        </xdr:to>
        <xdr:sp macro="" textlink="">
          <xdr:nvSpPr>
            <xdr:cNvPr id="1574" name="Check Box 550" hidden="1">
              <a:extLst>
                <a:ext uri="{63B3BB69-23CF-44E3-9099-C40C66FF867C}">
                  <a14:compatExt spid="_x0000_s1574"/>
                </a:ext>
                <a:ext uri="{FF2B5EF4-FFF2-40B4-BE49-F238E27FC236}">
                  <a16:creationId xmlns:a16="http://schemas.microsoft.com/office/drawing/2014/main" id="{00000000-0008-0000-0000-00002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3.収益をアップするため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337</xdr:row>
          <xdr:rowOff>19050</xdr:rowOff>
        </xdr:from>
        <xdr:to>
          <xdr:col>8</xdr:col>
          <xdr:colOff>0</xdr:colOff>
          <xdr:row>338</xdr:row>
          <xdr:rowOff>19050</xdr:rowOff>
        </xdr:to>
        <xdr:sp macro="" textlink="">
          <xdr:nvSpPr>
            <xdr:cNvPr id="1575" name="Check Box 551" hidden="1">
              <a:extLst>
                <a:ext uri="{63B3BB69-23CF-44E3-9099-C40C66FF867C}">
                  <a14:compatExt spid="_x0000_s1575"/>
                </a:ext>
                <a:ext uri="{FF2B5EF4-FFF2-40B4-BE49-F238E27FC236}">
                  <a16:creationId xmlns:a16="http://schemas.microsoft.com/office/drawing/2014/main" id="{00000000-0008-0000-0000-00002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4.近隣に土地を購入できたため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338</xdr:row>
          <xdr:rowOff>19050</xdr:rowOff>
        </xdr:from>
        <xdr:to>
          <xdr:col>8</xdr:col>
          <xdr:colOff>0</xdr:colOff>
          <xdr:row>339</xdr:row>
          <xdr:rowOff>19050</xdr:rowOff>
        </xdr:to>
        <xdr:sp macro="" textlink="">
          <xdr:nvSpPr>
            <xdr:cNvPr id="1576" name="Check Box 552" hidden="1">
              <a:extLst>
                <a:ext uri="{63B3BB69-23CF-44E3-9099-C40C66FF867C}">
                  <a14:compatExt spid="_x0000_s1576"/>
                </a:ext>
                <a:ext uri="{FF2B5EF4-FFF2-40B4-BE49-F238E27FC236}">
                  <a16:creationId xmlns:a16="http://schemas.microsoft.com/office/drawing/2014/main" id="{00000000-0008-0000-0000-00002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5.出荷先から増頭の依頼があったため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339</xdr:row>
          <xdr:rowOff>19050</xdr:rowOff>
        </xdr:from>
        <xdr:to>
          <xdr:col>8</xdr:col>
          <xdr:colOff>0</xdr:colOff>
          <xdr:row>340</xdr:row>
          <xdr:rowOff>19050</xdr:rowOff>
        </xdr:to>
        <xdr:sp macro="" textlink="">
          <xdr:nvSpPr>
            <xdr:cNvPr id="1577" name="Check Box 553" hidden="1">
              <a:extLst>
                <a:ext uri="{63B3BB69-23CF-44E3-9099-C40C66FF867C}">
                  <a14:compatExt spid="_x0000_s1577"/>
                </a:ext>
                <a:ext uri="{FF2B5EF4-FFF2-40B4-BE49-F238E27FC236}">
                  <a16:creationId xmlns:a16="http://schemas.microsoft.com/office/drawing/2014/main" id="{00000000-0008-0000-0000-00002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6.養豚農家減少を見越した投資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340</xdr:row>
          <xdr:rowOff>19050</xdr:rowOff>
        </xdr:from>
        <xdr:to>
          <xdr:col>8</xdr:col>
          <xdr:colOff>0</xdr:colOff>
          <xdr:row>341</xdr:row>
          <xdr:rowOff>19050</xdr:rowOff>
        </xdr:to>
        <xdr:sp macro="" textlink="">
          <xdr:nvSpPr>
            <xdr:cNvPr id="1578" name="Check Box 554" hidden="1">
              <a:extLst>
                <a:ext uri="{63B3BB69-23CF-44E3-9099-C40C66FF867C}">
                  <a14:compatExt spid="_x0000_s1578"/>
                </a:ext>
                <a:ext uri="{FF2B5EF4-FFF2-40B4-BE49-F238E27FC236}">
                  <a16:creationId xmlns:a16="http://schemas.microsoft.com/office/drawing/2014/main" id="{00000000-0008-0000-0000-00002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7.事情があって減頭していたのを戻した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340</xdr:row>
          <xdr:rowOff>266700</xdr:rowOff>
        </xdr:from>
        <xdr:to>
          <xdr:col>3</xdr:col>
          <xdr:colOff>47625</xdr:colOff>
          <xdr:row>341</xdr:row>
          <xdr:rowOff>266700</xdr:rowOff>
        </xdr:to>
        <xdr:sp macro="" textlink="">
          <xdr:nvSpPr>
            <xdr:cNvPr id="1579" name="Check Box 555" hidden="1">
              <a:extLst>
                <a:ext uri="{63B3BB69-23CF-44E3-9099-C40C66FF867C}">
                  <a14:compatExt spid="_x0000_s1579"/>
                </a:ext>
                <a:ext uri="{FF2B5EF4-FFF2-40B4-BE49-F238E27FC236}">
                  <a16:creationId xmlns:a16="http://schemas.microsoft.com/office/drawing/2014/main" id="{00000000-0008-0000-0000-00002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8.その他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334</xdr:row>
          <xdr:rowOff>0</xdr:rowOff>
        </xdr:from>
        <xdr:to>
          <xdr:col>9</xdr:col>
          <xdr:colOff>314325</xdr:colOff>
          <xdr:row>342</xdr:row>
          <xdr:rowOff>19050</xdr:rowOff>
        </xdr:to>
        <xdr:sp macro="" textlink="">
          <xdr:nvSpPr>
            <xdr:cNvPr id="1580" name="Group Box 556" hidden="1">
              <a:extLst>
                <a:ext uri="{63B3BB69-23CF-44E3-9099-C40C66FF867C}">
                  <a14:compatExt spid="_x0000_s1580"/>
                </a:ext>
                <a:ext uri="{FF2B5EF4-FFF2-40B4-BE49-F238E27FC236}">
                  <a16:creationId xmlns:a16="http://schemas.microsoft.com/office/drawing/2014/main" id="{00000000-0008-0000-0000-00002C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66675</xdr:colOff>
          <xdr:row>334</xdr:row>
          <xdr:rowOff>28575</xdr:rowOff>
        </xdr:from>
        <xdr:to>
          <xdr:col>18</xdr:col>
          <xdr:colOff>0</xdr:colOff>
          <xdr:row>335</xdr:row>
          <xdr:rowOff>0</xdr:rowOff>
        </xdr:to>
        <xdr:sp macro="" textlink="">
          <xdr:nvSpPr>
            <xdr:cNvPr id="1581" name="Check Box 557" hidden="1">
              <a:extLst>
                <a:ext uri="{63B3BB69-23CF-44E3-9099-C40C66FF867C}">
                  <a14:compatExt spid="_x0000_s1581"/>
                </a:ext>
                <a:ext uri="{FF2B5EF4-FFF2-40B4-BE49-F238E27FC236}">
                  <a16:creationId xmlns:a16="http://schemas.microsoft.com/office/drawing/2014/main" id="{00000000-0008-0000-0000-00002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1.疾病対策などで一時的に減頭している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66675</xdr:colOff>
          <xdr:row>335</xdr:row>
          <xdr:rowOff>28575</xdr:rowOff>
        </xdr:from>
        <xdr:to>
          <xdr:col>18</xdr:col>
          <xdr:colOff>0</xdr:colOff>
          <xdr:row>336</xdr:row>
          <xdr:rowOff>0</xdr:rowOff>
        </xdr:to>
        <xdr:sp macro="" textlink="">
          <xdr:nvSpPr>
            <xdr:cNvPr id="1582" name="Check Box 558" hidden="1">
              <a:extLst>
                <a:ext uri="{63B3BB69-23CF-44E3-9099-C40C66FF867C}">
                  <a14:compatExt spid="_x0000_s1582"/>
                </a:ext>
                <a:ext uri="{FF2B5EF4-FFF2-40B4-BE49-F238E27FC236}">
                  <a16:creationId xmlns:a16="http://schemas.microsoft.com/office/drawing/2014/main" id="{00000000-0008-0000-0000-00002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2.母豚1頭当たりの繁殖成績が低下した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66675</xdr:colOff>
          <xdr:row>336</xdr:row>
          <xdr:rowOff>28575</xdr:rowOff>
        </xdr:from>
        <xdr:to>
          <xdr:col>18</xdr:col>
          <xdr:colOff>0</xdr:colOff>
          <xdr:row>337</xdr:row>
          <xdr:rowOff>0</xdr:rowOff>
        </xdr:to>
        <xdr:sp macro="" textlink="">
          <xdr:nvSpPr>
            <xdr:cNvPr id="1583" name="Check Box 559" hidden="1">
              <a:extLst>
                <a:ext uri="{63B3BB69-23CF-44E3-9099-C40C66FF867C}">
                  <a14:compatExt spid="_x0000_s1583"/>
                </a:ext>
                <a:ext uri="{FF2B5EF4-FFF2-40B4-BE49-F238E27FC236}">
                  <a16:creationId xmlns:a16="http://schemas.microsoft.com/office/drawing/2014/main" id="{00000000-0008-0000-0000-00002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3.(飼料など）コスト高騰で規模を縮小した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66675</xdr:colOff>
          <xdr:row>337</xdr:row>
          <xdr:rowOff>28575</xdr:rowOff>
        </xdr:from>
        <xdr:to>
          <xdr:col>18</xdr:col>
          <xdr:colOff>0</xdr:colOff>
          <xdr:row>338</xdr:row>
          <xdr:rowOff>0</xdr:rowOff>
        </xdr:to>
        <xdr:sp macro="" textlink="">
          <xdr:nvSpPr>
            <xdr:cNvPr id="1584" name="Check Box 560" hidden="1">
              <a:extLst>
                <a:ext uri="{63B3BB69-23CF-44E3-9099-C40C66FF867C}">
                  <a14:compatExt spid="_x0000_s1584"/>
                </a:ext>
                <a:ext uri="{FF2B5EF4-FFF2-40B4-BE49-F238E27FC236}">
                  <a16:creationId xmlns:a16="http://schemas.microsoft.com/office/drawing/2014/main" id="{00000000-0008-0000-0000-00003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4.老齢化で労働が厳しい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66675</xdr:colOff>
          <xdr:row>338</xdr:row>
          <xdr:rowOff>28575</xdr:rowOff>
        </xdr:from>
        <xdr:to>
          <xdr:col>18</xdr:col>
          <xdr:colOff>0</xdr:colOff>
          <xdr:row>339</xdr:row>
          <xdr:rowOff>0</xdr:rowOff>
        </xdr:to>
        <xdr:sp macro="" textlink="">
          <xdr:nvSpPr>
            <xdr:cNvPr id="1585" name="Check Box 561" hidden="1">
              <a:extLst>
                <a:ext uri="{63B3BB69-23CF-44E3-9099-C40C66FF867C}">
                  <a14:compatExt spid="_x0000_s1585"/>
                </a:ext>
                <a:ext uri="{FF2B5EF4-FFF2-40B4-BE49-F238E27FC236}">
                  <a16:creationId xmlns:a16="http://schemas.microsoft.com/office/drawing/2014/main" id="{00000000-0008-0000-0000-00003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5.従業員等労働力が確保できない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66675</xdr:colOff>
          <xdr:row>339</xdr:row>
          <xdr:rowOff>28575</xdr:rowOff>
        </xdr:from>
        <xdr:to>
          <xdr:col>18</xdr:col>
          <xdr:colOff>0</xdr:colOff>
          <xdr:row>340</xdr:row>
          <xdr:rowOff>0</xdr:rowOff>
        </xdr:to>
        <xdr:sp macro="" textlink="">
          <xdr:nvSpPr>
            <xdr:cNvPr id="1586" name="Check Box 562" hidden="1">
              <a:extLst>
                <a:ext uri="{63B3BB69-23CF-44E3-9099-C40C66FF867C}">
                  <a14:compatExt spid="_x0000_s1586"/>
                </a:ext>
                <a:ext uri="{FF2B5EF4-FFF2-40B4-BE49-F238E27FC236}">
                  <a16:creationId xmlns:a16="http://schemas.microsoft.com/office/drawing/2014/main" id="{00000000-0008-0000-0000-00003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6.廃業予定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66675</xdr:colOff>
          <xdr:row>340</xdr:row>
          <xdr:rowOff>28575</xdr:rowOff>
        </xdr:from>
        <xdr:to>
          <xdr:col>18</xdr:col>
          <xdr:colOff>0</xdr:colOff>
          <xdr:row>341</xdr:row>
          <xdr:rowOff>0</xdr:rowOff>
        </xdr:to>
        <xdr:sp macro="" textlink="">
          <xdr:nvSpPr>
            <xdr:cNvPr id="1587" name="Check Box 563" hidden="1">
              <a:extLst>
                <a:ext uri="{63B3BB69-23CF-44E3-9099-C40C66FF867C}">
                  <a14:compatExt spid="_x0000_s1587"/>
                </a:ext>
                <a:ext uri="{FF2B5EF4-FFF2-40B4-BE49-F238E27FC236}">
                  <a16:creationId xmlns:a16="http://schemas.microsoft.com/office/drawing/2014/main" id="{00000000-0008-0000-0000-00003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7.委託・預託農場になるため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66675</xdr:colOff>
          <xdr:row>341</xdr:row>
          <xdr:rowOff>28575</xdr:rowOff>
        </xdr:from>
        <xdr:to>
          <xdr:col>18</xdr:col>
          <xdr:colOff>0</xdr:colOff>
          <xdr:row>342</xdr:row>
          <xdr:rowOff>0</xdr:rowOff>
        </xdr:to>
        <xdr:sp macro="" textlink="">
          <xdr:nvSpPr>
            <xdr:cNvPr id="1588" name="Check Box 564" hidden="1">
              <a:extLst>
                <a:ext uri="{63B3BB69-23CF-44E3-9099-C40C66FF867C}">
                  <a14:compatExt spid="_x0000_s1588"/>
                </a:ext>
                <a:ext uri="{FF2B5EF4-FFF2-40B4-BE49-F238E27FC236}">
                  <a16:creationId xmlns:a16="http://schemas.microsoft.com/office/drawing/2014/main" id="{00000000-0008-0000-0000-00003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8.環境対策のため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66675</xdr:colOff>
          <xdr:row>342</xdr:row>
          <xdr:rowOff>9525</xdr:rowOff>
        </xdr:from>
        <xdr:to>
          <xdr:col>13</xdr:col>
          <xdr:colOff>85725</xdr:colOff>
          <xdr:row>342</xdr:row>
          <xdr:rowOff>257175</xdr:rowOff>
        </xdr:to>
        <xdr:sp macro="" textlink="">
          <xdr:nvSpPr>
            <xdr:cNvPr id="1589" name="Check Box 565" hidden="1">
              <a:extLst>
                <a:ext uri="{63B3BB69-23CF-44E3-9099-C40C66FF867C}">
                  <a14:compatExt spid="_x0000_s1589"/>
                </a:ext>
                <a:ext uri="{FF2B5EF4-FFF2-40B4-BE49-F238E27FC236}">
                  <a16:creationId xmlns:a16="http://schemas.microsoft.com/office/drawing/2014/main" id="{00000000-0008-0000-0000-00003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9.その他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333</xdr:row>
          <xdr:rowOff>114300</xdr:rowOff>
        </xdr:from>
        <xdr:to>
          <xdr:col>19</xdr:col>
          <xdr:colOff>47625</xdr:colOff>
          <xdr:row>343</xdr:row>
          <xdr:rowOff>19050</xdr:rowOff>
        </xdr:to>
        <xdr:sp macro="" textlink="">
          <xdr:nvSpPr>
            <xdr:cNvPr id="1590" name="Group Box 566" hidden="1">
              <a:extLst>
                <a:ext uri="{63B3BB69-23CF-44E3-9099-C40C66FF867C}">
                  <a14:compatExt spid="_x0000_s1590"/>
                </a:ext>
                <a:ext uri="{FF2B5EF4-FFF2-40B4-BE49-F238E27FC236}">
                  <a16:creationId xmlns:a16="http://schemas.microsoft.com/office/drawing/2014/main" id="{00000000-0008-0000-0000-000036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346</xdr:row>
          <xdr:rowOff>38100</xdr:rowOff>
        </xdr:from>
        <xdr:to>
          <xdr:col>4</xdr:col>
          <xdr:colOff>276225</xdr:colOff>
          <xdr:row>347</xdr:row>
          <xdr:rowOff>0</xdr:rowOff>
        </xdr:to>
        <xdr:sp macro="" textlink="">
          <xdr:nvSpPr>
            <xdr:cNvPr id="1591" name="Option Button 567" hidden="1">
              <a:extLst>
                <a:ext uri="{63B3BB69-23CF-44E3-9099-C40C66FF867C}">
                  <a14:compatExt spid="_x0000_s1591"/>
                </a:ext>
                <a:ext uri="{FF2B5EF4-FFF2-40B4-BE49-F238E27FC236}">
                  <a16:creationId xmlns:a16="http://schemas.microsoft.com/office/drawing/2014/main" id="{00000000-0008-0000-0000-00003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1.規模拡大予定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347</xdr:row>
          <xdr:rowOff>66675</xdr:rowOff>
        </xdr:from>
        <xdr:to>
          <xdr:col>6</xdr:col>
          <xdr:colOff>95250</xdr:colOff>
          <xdr:row>348</xdr:row>
          <xdr:rowOff>228600</xdr:rowOff>
        </xdr:to>
        <xdr:sp macro="" textlink="">
          <xdr:nvSpPr>
            <xdr:cNvPr id="1592" name="Option Button 568" hidden="1">
              <a:extLst>
                <a:ext uri="{63B3BB69-23CF-44E3-9099-C40C66FF867C}">
                  <a14:compatExt spid="_x0000_s1592"/>
                </a:ext>
                <a:ext uri="{FF2B5EF4-FFF2-40B4-BE49-F238E27FC236}">
                  <a16:creationId xmlns:a16="http://schemas.microsoft.com/office/drawing/2014/main" id="{00000000-0008-0000-0000-00003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2.増減なく、現状を維持していく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349</xdr:row>
          <xdr:rowOff>9525</xdr:rowOff>
        </xdr:from>
        <xdr:to>
          <xdr:col>4</xdr:col>
          <xdr:colOff>257175</xdr:colOff>
          <xdr:row>349</xdr:row>
          <xdr:rowOff>285750</xdr:rowOff>
        </xdr:to>
        <xdr:sp macro="" textlink="">
          <xdr:nvSpPr>
            <xdr:cNvPr id="1593" name="Option Button 569" hidden="1">
              <a:extLst>
                <a:ext uri="{63B3BB69-23CF-44E3-9099-C40C66FF867C}">
                  <a14:compatExt spid="_x0000_s1593"/>
                </a:ext>
                <a:ext uri="{FF2B5EF4-FFF2-40B4-BE49-F238E27FC236}">
                  <a16:creationId xmlns:a16="http://schemas.microsoft.com/office/drawing/2014/main" id="{00000000-0008-0000-0000-00003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3.規模縮小予定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346</xdr:row>
          <xdr:rowOff>0</xdr:rowOff>
        </xdr:from>
        <xdr:to>
          <xdr:col>6</xdr:col>
          <xdr:colOff>285750</xdr:colOff>
          <xdr:row>350</xdr:row>
          <xdr:rowOff>19050</xdr:rowOff>
        </xdr:to>
        <xdr:sp macro="" textlink="">
          <xdr:nvSpPr>
            <xdr:cNvPr id="1594" name="Group Box 570" hidden="1">
              <a:extLst>
                <a:ext uri="{63B3BB69-23CF-44E3-9099-C40C66FF867C}">
                  <a14:compatExt spid="_x0000_s1594"/>
                </a:ext>
                <a:ext uri="{FF2B5EF4-FFF2-40B4-BE49-F238E27FC236}">
                  <a16:creationId xmlns:a16="http://schemas.microsoft.com/office/drawing/2014/main" id="{00000000-0008-0000-0000-00003A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348</xdr:row>
          <xdr:rowOff>38100</xdr:rowOff>
        </xdr:from>
        <xdr:to>
          <xdr:col>18</xdr:col>
          <xdr:colOff>9525</xdr:colOff>
          <xdr:row>349</xdr:row>
          <xdr:rowOff>28575</xdr:rowOff>
        </xdr:to>
        <xdr:sp macro="" textlink="">
          <xdr:nvSpPr>
            <xdr:cNvPr id="1595" name="Option Button 571" hidden="1">
              <a:extLst>
                <a:ext uri="{63B3BB69-23CF-44E3-9099-C40C66FF867C}">
                  <a14:compatExt spid="_x0000_s1595"/>
                </a:ext>
                <a:ext uri="{FF2B5EF4-FFF2-40B4-BE49-F238E27FC236}">
                  <a16:creationId xmlns:a16="http://schemas.microsoft.com/office/drawing/2014/main" id="{00000000-0008-0000-0000-00003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1.今年中に規模拡大を計画している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349</xdr:row>
          <xdr:rowOff>9525</xdr:rowOff>
        </xdr:from>
        <xdr:to>
          <xdr:col>18</xdr:col>
          <xdr:colOff>9525</xdr:colOff>
          <xdr:row>350</xdr:row>
          <xdr:rowOff>0</xdr:rowOff>
        </xdr:to>
        <xdr:sp macro="" textlink="">
          <xdr:nvSpPr>
            <xdr:cNvPr id="1596" name="Option Button 572" hidden="1">
              <a:extLst>
                <a:ext uri="{63B3BB69-23CF-44E3-9099-C40C66FF867C}">
                  <a14:compatExt spid="_x0000_s1596"/>
                </a:ext>
                <a:ext uri="{FF2B5EF4-FFF2-40B4-BE49-F238E27FC236}">
                  <a16:creationId xmlns:a16="http://schemas.microsoft.com/office/drawing/2014/main" id="{00000000-0008-0000-0000-00003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2.4年以内に規模拡大を計画している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349</xdr:row>
          <xdr:rowOff>314325</xdr:rowOff>
        </xdr:from>
        <xdr:to>
          <xdr:col>18</xdr:col>
          <xdr:colOff>9525</xdr:colOff>
          <xdr:row>350</xdr:row>
          <xdr:rowOff>304800</xdr:rowOff>
        </xdr:to>
        <xdr:sp macro="" textlink="">
          <xdr:nvSpPr>
            <xdr:cNvPr id="1597" name="Option Button 573" hidden="1">
              <a:extLst>
                <a:ext uri="{63B3BB69-23CF-44E3-9099-C40C66FF867C}">
                  <a14:compatExt spid="_x0000_s1597"/>
                </a:ext>
                <a:ext uri="{FF2B5EF4-FFF2-40B4-BE49-F238E27FC236}">
                  <a16:creationId xmlns:a16="http://schemas.microsoft.com/office/drawing/2014/main" id="{00000000-0008-0000-0000-00003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3.具体的な計画はないが、規模拡大を検討したい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314325</xdr:colOff>
          <xdr:row>347</xdr:row>
          <xdr:rowOff>114300</xdr:rowOff>
        </xdr:from>
        <xdr:to>
          <xdr:col>19</xdr:col>
          <xdr:colOff>9525</xdr:colOff>
          <xdr:row>351</xdr:row>
          <xdr:rowOff>38100</xdr:rowOff>
        </xdr:to>
        <xdr:sp macro="" textlink="">
          <xdr:nvSpPr>
            <xdr:cNvPr id="1598" name="Group Box 574" hidden="1">
              <a:extLst>
                <a:ext uri="{63B3BB69-23CF-44E3-9099-C40C66FF867C}">
                  <a14:compatExt spid="_x0000_s1598"/>
                </a:ext>
                <a:ext uri="{FF2B5EF4-FFF2-40B4-BE49-F238E27FC236}">
                  <a16:creationId xmlns:a16="http://schemas.microsoft.com/office/drawing/2014/main" id="{00000000-0008-0000-0000-00003E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354</xdr:row>
          <xdr:rowOff>19050</xdr:rowOff>
        </xdr:from>
        <xdr:to>
          <xdr:col>18</xdr:col>
          <xdr:colOff>28575</xdr:colOff>
          <xdr:row>355</xdr:row>
          <xdr:rowOff>0</xdr:rowOff>
        </xdr:to>
        <xdr:sp macro="" textlink="">
          <xdr:nvSpPr>
            <xdr:cNvPr id="1599" name="Option Button 575" hidden="1">
              <a:extLst>
                <a:ext uri="{63B3BB69-23CF-44E3-9099-C40C66FF867C}">
                  <a14:compatExt spid="_x0000_s1599"/>
                </a:ext>
                <a:ext uri="{FF2B5EF4-FFF2-40B4-BE49-F238E27FC236}">
                  <a16:creationId xmlns:a16="http://schemas.microsoft.com/office/drawing/2014/main" id="{00000000-0008-0000-0000-00003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1.今年中に規模縮小を計画している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355</xdr:row>
          <xdr:rowOff>19050</xdr:rowOff>
        </xdr:from>
        <xdr:to>
          <xdr:col>18</xdr:col>
          <xdr:colOff>28575</xdr:colOff>
          <xdr:row>356</xdr:row>
          <xdr:rowOff>0</xdr:rowOff>
        </xdr:to>
        <xdr:sp macro="" textlink="">
          <xdr:nvSpPr>
            <xdr:cNvPr id="1601" name="Option Button 577" hidden="1">
              <a:extLst>
                <a:ext uri="{63B3BB69-23CF-44E3-9099-C40C66FF867C}">
                  <a14:compatExt spid="_x0000_s1601"/>
                </a:ext>
                <a:ext uri="{FF2B5EF4-FFF2-40B4-BE49-F238E27FC236}">
                  <a16:creationId xmlns:a16="http://schemas.microsoft.com/office/drawing/2014/main" id="{00000000-0008-0000-0000-00004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2.4年以内に規模縮小を計画している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356</xdr:row>
          <xdr:rowOff>19050</xdr:rowOff>
        </xdr:from>
        <xdr:to>
          <xdr:col>18</xdr:col>
          <xdr:colOff>28575</xdr:colOff>
          <xdr:row>357</xdr:row>
          <xdr:rowOff>0</xdr:rowOff>
        </xdr:to>
        <xdr:sp macro="" textlink="">
          <xdr:nvSpPr>
            <xdr:cNvPr id="1602" name="Option Button 578" hidden="1">
              <a:extLst>
                <a:ext uri="{63B3BB69-23CF-44E3-9099-C40C66FF867C}">
                  <a14:compatExt spid="_x0000_s1602"/>
                </a:ext>
                <a:ext uri="{FF2B5EF4-FFF2-40B4-BE49-F238E27FC236}">
                  <a16:creationId xmlns:a16="http://schemas.microsoft.com/office/drawing/2014/main" id="{00000000-0008-0000-0000-00004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3.具体的な計画はないが、規模縮小を検討したい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353</xdr:row>
          <xdr:rowOff>104775</xdr:rowOff>
        </xdr:from>
        <xdr:to>
          <xdr:col>19</xdr:col>
          <xdr:colOff>9525</xdr:colOff>
          <xdr:row>357</xdr:row>
          <xdr:rowOff>28575</xdr:rowOff>
        </xdr:to>
        <xdr:sp macro="" textlink="">
          <xdr:nvSpPr>
            <xdr:cNvPr id="1603" name="Group Box 579" hidden="1">
              <a:extLst>
                <a:ext uri="{63B3BB69-23CF-44E3-9099-C40C66FF867C}">
                  <a14:compatExt spid="_x0000_s1603"/>
                </a:ext>
                <a:ext uri="{FF2B5EF4-FFF2-40B4-BE49-F238E27FC236}">
                  <a16:creationId xmlns:a16="http://schemas.microsoft.com/office/drawing/2014/main" id="{00000000-0008-0000-0000-000043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363</xdr:row>
          <xdr:rowOff>38100</xdr:rowOff>
        </xdr:from>
        <xdr:to>
          <xdr:col>4</xdr:col>
          <xdr:colOff>200025</xdr:colOff>
          <xdr:row>363</xdr:row>
          <xdr:rowOff>285750</xdr:rowOff>
        </xdr:to>
        <xdr:sp macro="" textlink="">
          <xdr:nvSpPr>
            <xdr:cNvPr id="1646" name="Option Button 622" hidden="1">
              <a:extLst>
                <a:ext uri="{63B3BB69-23CF-44E3-9099-C40C66FF867C}">
                  <a14:compatExt spid="_x0000_s1646"/>
                </a:ext>
                <a:ext uri="{FF2B5EF4-FFF2-40B4-BE49-F238E27FC236}">
                  <a16:creationId xmlns:a16="http://schemas.microsoft.com/office/drawing/2014/main" id="{00000000-0008-0000-0000-00006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1.持っている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363</xdr:row>
          <xdr:rowOff>38100</xdr:rowOff>
        </xdr:from>
        <xdr:to>
          <xdr:col>12</xdr:col>
          <xdr:colOff>38100</xdr:colOff>
          <xdr:row>363</xdr:row>
          <xdr:rowOff>285750</xdr:rowOff>
        </xdr:to>
        <xdr:sp macro="" textlink="">
          <xdr:nvSpPr>
            <xdr:cNvPr id="1647" name="Option Button 623" hidden="1">
              <a:extLst>
                <a:ext uri="{63B3BB69-23CF-44E3-9099-C40C66FF867C}">
                  <a14:compatExt spid="_x0000_s1647"/>
                </a:ext>
                <a:ext uri="{FF2B5EF4-FFF2-40B4-BE49-F238E27FC236}">
                  <a16:creationId xmlns:a16="http://schemas.microsoft.com/office/drawing/2014/main" id="{00000000-0008-0000-0000-00006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2.持っていない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362</xdr:row>
          <xdr:rowOff>114300</xdr:rowOff>
        </xdr:from>
        <xdr:to>
          <xdr:col>15</xdr:col>
          <xdr:colOff>333375</xdr:colOff>
          <xdr:row>364</xdr:row>
          <xdr:rowOff>47625</xdr:rowOff>
        </xdr:to>
        <xdr:sp macro="" textlink="">
          <xdr:nvSpPr>
            <xdr:cNvPr id="1648" name="Group Box 624" hidden="1">
              <a:extLst>
                <a:ext uri="{63B3BB69-23CF-44E3-9099-C40C66FF867C}">
                  <a14:compatExt spid="_x0000_s1648"/>
                </a:ext>
                <a:ext uri="{FF2B5EF4-FFF2-40B4-BE49-F238E27FC236}">
                  <a16:creationId xmlns:a16="http://schemas.microsoft.com/office/drawing/2014/main" id="{00000000-0008-0000-0000-000070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367</xdr:row>
          <xdr:rowOff>28575</xdr:rowOff>
        </xdr:from>
        <xdr:to>
          <xdr:col>4</xdr:col>
          <xdr:colOff>161925</xdr:colOff>
          <xdr:row>367</xdr:row>
          <xdr:rowOff>276225</xdr:rowOff>
        </xdr:to>
        <xdr:sp macro="" textlink="">
          <xdr:nvSpPr>
            <xdr:cNvPr id="1649" name="Option Button 625" hidden="1">
              <a:extLst>
                <a:ext uri="{63B3BB69-23CF-44E3-9099-C40C66FF867C}">
                  <a14:compatExt spid="_x0000_s1649"/>
                </a:ext>
                <a:ext uri="{FF2B5EF4-FFF2-40B4-BE49-F238E27FC236}">
                  <a16:creationId xmlns:a16="http://schemas.microsoft.com/office/drawing/2014/main" id="{00000000-0008-0000-0000-00007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 50㎥以上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367</xdr:row>
          <xdr:rowOff>38100</xdr:rowOff>
        </xdr:from>
        <xdr:to>
          <xdr:col>13</xdr:col>
          <xdr:colOff>28575</xdr:colOff>
          <xdr:row>367</xdr:row>
          <xdr:rowOff>285750</xdr:rowOff>
        </xdr:to>
        <xdr:sp macro="" textlink="">
          <xdr:nvSpPr>
            <xdr:cNvPr id="1650" name="Option Button 626" hidden="1">
              <a:extLst>
                <a:ext uri="{63B3BB69-23CF-44E3-9099-C40C66FF867C}">
                  <a14:compatExt spid="_x0000_s1650"/>
                </a:ext>
                <a:ext uri="{FF2B5EF4-FFF2-40B4-BE49-F238E27FC236}">
                  <a16:creationId xmlns:a16="http://schemas.microsoft.com/office/drawing/2014/main" id="{00000000-0008-0000-0000-00007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 50㎥未満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295275</xdr:colOff>
          <xdr:row>366</xdr:row>
          <xdr:rowOff>104775</xdr:rowOff>
        </xdr:from>
        <xdr:to>
          <xdr:col>16</xdr:col>
          <xdr:colOff>0</xdr:colOff>
          <xdr:row>368</xdr:row>
          <xdr:rowOff>9525</xdr:rowOff>
        </xdr:to>
        <xdr:sp macro="" textlink="">
          <xdr:nvSpPr>
            <xdr:cNvPr id="1651" name="Group Box 627" hidden="1">
              <a:extLst>
                <a:ext uri="{63B3BB69-23CF-44E3-9099-C40C66FF867C}">
                  <a14:compatExt spid="_x0000_s1651"/>
                </a:ext>
                <a:ext uri="{FF2B5EF4-FFF2-40B4-BE49-F238E27FC236}">
                  <a16:creationId xmlns:a16="http://schemas.microsoft.com/office/drawing/2014/main" id="{00000000-0008-0000-0000-000073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398</xdr:row>
          <xdr:rowOff>28575</xdr:rowOff>
        </xdr:from>
        <xdr:to>
          <xdr:col>4</xdr:col>
          <xdr:colOff>95250</xdr:colOff>
          <xdr:row>398</xdr:row>
          <xdr:rowOff>276225</xdr:rowOff>
        </xdr:to>
        <xdr:sp macro="" textlink="">
          <xdr:nvSpPr>
            <xdr:cNvPr id="1652" name="Option Button 628" hidden="1">
              <a:extLst>
                <a:ext uri="{63B3BB69-23CF-44E3-9099-C40C66FF867C}">
                  <a14:compatExt spid="_x0000_s1652"/>
                </a:ext>
                <a:ext uri="{FF2B5EF4-FFF2-40B4-BE49-F238E27FC236}">
                  <a16:creationId xmlns:a16="http://schemas.microsoft.com/office/drawing/2014/main" id="{00000000-0008-0000-0000-00007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1.活用した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398</xdr:row>
          <xdr:rowOff>28575</xdr:rowOff>
        </xdr:from>
        <xdr:to>
          <xdr:col>9</xdr:col>
          <xdr:colOff>304800</xdr:colOff>
          <xdr:row>398</xdr:row>
          <xdr:rowOff>276225</xdr:rowOff>
        </xdr:to>
        <xdr:sp macro="" textlink="">
          <xdr:nvSpPr>
            <xdr:cNvPr id="1653" name="Option Button 629" hidden="1">
              <a:extLst>
                <a:ext uri="{63B3BB69-23CF-44E3-9099-C40C66FF867C}">
                  <a14:compatExt spid="_x0000_s1653"/>
                </a:ext>
                <a:ext uri="{FF2B5EF4-FFF2-40B4-BE49-F238E27FC236}">
                  <a16:creationId xmlns:a16="http://schemas.microsoft.com/office/drawing/2014/main" id="{00000000-0008-0000-0000-00007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2.活用する見込み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381000</xdr:colOff>
          <xdr:row>398</xdr:row>
          <xdr:rowOff>28575</xdr:rowOff>
        </xdr:from>
        <xdr:to>
          <xdr:col>15</xdr:col>
          <xdr:colOff>304800</xdr:colOff>
          <xdr:row>398</xdr:row>
          <xdr:rowOff>276225</xdr:rowOff>
        </xdr:to>
        <xdr:sp macro="" textlink="">
          <xdr:nvSpPr>
            <xdr:cNvPr id="1654" name="Option Button 630" hidden="1">
              <a:extLst>
                <a:ext uri="{63B3BB69-23CF-44E3-9099-C40C66FF867C}">
                  <a14:compatExt spid="_x0000_s1654"/>
                </a:ext>
                <a:ext uri="{FF2B5EF4-FFF2-40B4-BE49-F238E27FC236}">
                  <a16:creationId xmlns:a16="http://schemas.microsoft.com/office/drawing/2014/main" id="{00000000-0008-0000-0000-00007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3.活用していない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397</xdr:row>
          <xdr:rowOff>104775</xdr:rowOff>
        </xdr:from>
        <xdr:to>
          <xdr:col>15</xdr:col>
          <xdr:colOff>342900</xdr:colOff>
          <xdr:row>399</xdr:row>
          <xdr:rowOff>19050</xdr:rowOff>
        </xdr:to>
        <xdr:sp macro="" textlink="">
          <xdr:nvSpPr>
            <xdr:cNvPr id="1655" name="Group Box 631" hidden="1">
              <a:extLst>
                <a:ext uri="{63B3BB69-23CF-44E3-9099-C40C66FF867C}">
                  <a14:compatExt spid="_x0000_s1655"/>
                </a:ext>
                <a:ext uri="{FF2B5EF4-FFF2-40B4-BE49-F238E27FC236}">
                  <a16:creationId xmlns:a16="http://schemas.microsoft.com/office/drawing/2014/main" id="{00000000-0008-0000-0000-000077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123825</xdr:colOff>
          <xdr:row>402</xdr:row>
          <xdr:rowOff>38100</xdr:rowOff>
        </xdr:from>
        <xdr:to>
          <xdr:col>6</xdr:col>
          <xdr:colOff>0</xdr:colOff>
          <xdr:row>402</xdr:row>
          <xdr:rowOff>285750</xdr:rowOff>
        </xdr:to>
        <xdr:sp macro="" textlink="">
          <xdr:nvSpPr>
            <xdr:cNvPr id="1656" name="Option Button 632" hidden="1">
              <a:extLst>
                <a:ext uri="{63B3BB69-23CF-44E3-9099-C40C66FF867C}">
                  <a14:compatExt spid="_x0000_s1656"/>
                </a:ext>
                <a:ext uri="{FF2B5EF4-FFF2-40B4-BE49-F238E27FC236}">
                  <a16:creationId xmlns:a16="http://schemas.microsoft.com/office/drawing/2014/main" id="{00000000-0008-0000-0000-00007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1.計画している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402</xdr:row>
          <xdr:rowOff>38100</xdr:rowOff>
        </xdr:from>
        <xdr:to>
          <xdr:col>12</xdr:col>
          <xdr:colOff>152400</xdr:colOff>
          <xdr:row>402</xdr:row>
          <xdr:rowOff>285750</xdr:rowOff>
        </xdr:to>
        <xdr:sp macro="" textlink="">
          <xdr:nvSpPr>
            <xdr:cNvPr id="1657" name="Option Button 633" hidden="1">
              <a:extLst>
                <a:ext uri="{63B3BB69-23CF-44E3-9099-C40C66FF867C}">
                  <a14:compatExt spid="_x0000_s1657"/>
                </a:ext>
                <a:ext uri="{FF2B5EF4-FFF2-40B4-BE49-F238E27FC236}">
                  <a16:creationId xmlns:a16="http://schemas.microsoft.com/office/drawing/2014/main" id="{00000000-0008-0000-0000-00007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2.計画していない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401</xdr:row>
          <xdr:rowOff>104775</xdr:rowOff>
        </xdr:from>
        <xdr:to>
          <xdr:col>15</xdr:col>
          <xdr:colOff>342900</xdr:colOff>
          <xdr:row>403</xdr:row>
          <xdr:rowOff>19050</xdr:rowOff>
        </xdr:to>
        <xdr:sp macro="" textlink="">
          <xdr:nvSpPr>
            <xdr:cNvPr id="1658" name="Group Box 634" hidden="1">
              <a:extLst>
                <a:ext uri="{63B3BB69-23CF-44E3-9099-C40C66FF867C}">
                  <a14:compatExt spid="_x0000_s1658"/>
                </a:ext>
                <a:ext uri="{FF2B5EF4-FFF2-40B4-BE49-F238E27FC236}">
                  <a16:creationId xmlns:a16="http://schemas.microsoft.com/office/drawing/2014/main" id="{00000000-0008-0000-0000-00007A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406</xdr:row>
          <xdr:rowOff>28575</xdr:rowOff>
        </xdr:from>
        <xdr:to>
          <xdr:col>5</xdr:col>
          <xdr:colOff>304800</xdr:colOff>
          <xdr:row>406</xdr:row>
          <xdr:rowOff>304800</xdr:rowOff>
        </xdr:to>
        <xdr:sp macro="" textlink="">
          <xdr:nvSpPr>
            <xdr:cNvPr id="1659" name="Option Button 635" hidden="1">
              <a:extLst>
                <a:ext uri="{63B3BB69-23CF-44E3-9099-C40C66FF867C}">
                  <a14:compatExt spid="_x0000_s1659"/>
                </a:ext>
                <a:ext uri="{FF2B5EF4-FFF2-40B4-BE49-F238E27FC236}">
                  <a16:creationId xmlns:a16="http://schemas.microsoft.com/office/drawing/2014/main" id="{00000000-0008-0000-0000-00007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1.届出をしている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406</xdr:row>
          <xdr:rowOff>28575</xdr:rowOff>
        </xdr:from>
        <xdr:to>
          <xdr:col>15</xdr:col>
          <xdr:colOff>266700</xdr:colOff>
          <xdr:row>406</xdr:row>
          <xdr:rowOff>304800</xdr:rowOff>
        </xdr:to>
        <xdr:sp macro="" textlink="">
          <xdr:nvSpPr>
            <xdr:cNvPr id="1660" name="Option Button 636" hidden="1">
              <a:extLst>
                <a:ext uri="{63B3BB69-23CF-44E3-9099-C40C66FF867C}">
                  <a14:compatExt spid="_x0000_s1660"/>
                </a:ext>
                <a:ext uri="{FF2B5EF4-FFF2-40B4-BE49-F238E27FC236}">
                  <a16:creationId xmlns:a16="http://schemas.microsoft.com/office/drawing/2014/main" id="{00000000-0008-0000-0000-00007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2.届出をしていない（豚房面積が50㎡未満である）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405</xdr:row>
          <xdr:rowOff>114300</xdr:rowOff>
        </xdr:from>
        <xdr:to>
          <xdr:col>15</xdr:col>
          <xdr:colOff>342900</xdr:colOff>
          <xdr:row>407</xdr:row>
          <xdr:rowOff>0</xdr:rowOff>
        </xdr:to>
        <xdr:sp macro="" textlink="">
          <xdr:nvSpPr>
            <xdr:cNvPr id="1661" name="Group Box 637" hidden="1">
              <a:extLst>
                <a:ext uri="{63B3BB69-23CF-44E3-9099-C40C66FF867C}">
                  <a14:compatExt spid="_x0000_s1661"/>
                </a:ext>
                <a:ext uri="{FF2B5EF4-FFF2-40B4-BE49-F238E27FC236}">
                  <a16:creationId xmlns:a16="http://schemas.microsoft.com/office/drawing/2014/main" id="{00000000-0008-0000-0000-00007D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123825</xdr:colOff>
          <xdr:row>438</xdr:row>
          <xdr:rowOff>9525</xdr:rowOff>
        </xdr:from>
        <xdr:to>
          <xdr:col>5</xdr:col>
          <xdr:colOff>28575</xdr:colOff>
          <xdr:row>438</xdr:row>
          <xdr:rowOff>285750</xdr:rowOff>
        </xdr:to>
        <xdr:sp macro="" textlink="">
          <xdr:nvSpPr>
            <xdr:cNvPr id="1662" name="Option Button 638" hidden="1">
              <a:extLst>
                <a:ext uri="{63B3BB69-23CF-44E3-9099-C40C66FF867C}">
                  <a14:compatExt spid="_x0000_s1662"/>
                </a:ext>
                <a:ext uri="{FF2B5EF4-FFF2-40B4-BE49-F238E27FC236}">
                  <a16:creationId xmlns:a16="http://schemas.microsoft.com/office/drawing/2014/main" id="{00000000-0008-0000-0000-00007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1.意向がある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438</xdr:row>
          <xdr:rowOff>9525</xdr:rowOff>
        </xdr:from>
        <xdr:to>
          <xdr:col>10</xdr:col>
          <xdr:colOff>95250</xdr:colOff>
          <xdr:row>438</xdr:row>
          <xdr:rowOff>276225</xdr:rowOff>
        </xdr:to>
        <xdr:sp macro="" textlink="">
          <xdr:nvSpPr>
            <xdr:cNvPr id="1663" name="Option Button 639" hidden="1">
              <a:extLst>
                <a:ext uri="{63B3BB69-23CF-44E3-9099-C40C66FF867C}">
                  <a14:compatExt spid="_x0000_s1663"/>
                </a:ext>
                <a:ext uri="{FF2B5EF4-FFF2-40B4-BE49-F238E27FC236}">
                  <a16:creationId xmlns:a16="http://schemas.microsoft.com/office/drawing/2014/main" id="{00000000-0008-0000-0000-00007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2.意向がない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437</xdr:row>
          <xdr:rowOff>114300</xdr:rowOff>
        </xdr:from>
        <xdr:to>
          <xdr:col>13</xdr:col>
          <xdr:colOff>323850</xdr:colOff>
          <xdr:row>438</xdr:row>
          <xdr:rowOff>304800</xdr:rowOff>
        </xdr:to>
        <xdr:sp macro="" textlink="">
          <xdr:nvSpPr>
            <xdr:cNvPr id="1664" name="Group Box 640" hidden="1">
              <a:extLst>
                <a:ext uri="{63B3BB69-23CF-44E3-9099-C40C66FF867C}">
                  <a14:compatExt spid="_x0000_s1664"/>
                </a:ext>
                <a:ext uri="{FF2B5EF4-FFF2-40B4-BE49-F238E27FC236}">
                  <a16:creationId xmlns:a16="http://schemas.microsoft.com/office/drawing/2014/main" id="{00000000-0008-0000-0000-000080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410</xdr:row>
          <xdr:rowOff>28575</xdr:rowOff>
        </xdr:from>
        <xdr:to>
          <xdr:col>7</xdr:col>
          <xdr:colOff>200025</xdr:colOff>
          <xdr:row>410</xdr:row>
          <xdr:rowOff>304800</xdr:rowOff>
        </xdr:to>
        <xdr:sp macro="" textlink="">
          <xdr:nvSpPr>
            <xdr:cNvPr id="1665" name="Option Button 641" hidden="1">
              <a:extLst>
                <a:ext uri="{63B3BB69-23CF-44E3-9099-C40C66FF867C}">
                  <a14:compatExt spid="_x0000_s1665"/>
                </a:ext>
                <a:ext uri="{FF2B5EF4-FFF2-40B4-BE49-F238E27FC236}">
                  <a16:creationId xmlns:a16="http://schemas.microsoft.com/office/drawing/2014/main" id="{00000000-0008-0000-0000-00008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1.年1回以上、水質検査をしている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411</xdr:row>
          <xdr:rowOff>9525</xdr:rowOff>
        </xdr:from>
        <xdr:to>
          <xdr:col>7</xdr:col>
          <xdr:colOff>200025</xdr:colOff>
          <xdr:row>411</xdr:row>
          <xdr:rowOff>285750</xdr:rowOff>
        </xdr:to>
        <xdr:sp macro="" textlink="">
          <xdr:nvSpPr>
            <xdr:cNvPr id="1666" name="Option Button 642" hidden="1">
              <a:extLst>
                <a:ext uri="{63B3BB69-23CF-44E3-9099-C40C66FF867C}">
                  <a14:compatExt spid="_x0000_s1666"/>
                </a:ext>
                <a:ext uri="{FF2B5EF4-FFF2-40B4-BE49-F238E27FC236}">
                  <a16:creationId xmlns:a16="http://schemas.microsoft.com/office/drawing/2014/main" id="{00000000-0008-0000-0000-00008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2.水質検査をしていない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410</xdr:row>
          <xdr:rowOff>0</xdr:rowOff>
        </xdr:from>
        <xdr:to>
          <xdr:col>11</xdr:col>
          <xdr:colOff>371475</xdr:colOff>
          <xdr:row>412</xdr:row>
          <xdr:rowOff>0</xdr:rowOff>
        </xdr:to>
        <xdr:sp macro="" textlink="">
          <xdr:nvSpPr>
            <xdr:cNvPr id="1667" name="Group Box 643" hidden="1">
              <a:extLst>
                <a:ext uri="{63B3BB69-23CF-44E3-9099-C40C66FF867C}">
                  <a14:compatExt spid="_x0000_s1667"/>
                </a:ext>
                <a:ext uri="{FF2B5EF4-FFF2-40B4-BE49-F238E27FC236}">
                  <a16:creationId xmlns:a16="http://schemas.microsoft.com/office/drawing/2014/main" id="{00000000-0008-0000-0000-000083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416</xdr:row>
          <xdr:rowOff>9525</xdr:rowOff>
        </xdr:from>
        <xdr:to>
          <xdr:col>12</xdr:col>
          <xdr:colOff>76200</xdr:colOff>
          <xdr:row>417</xdr:row>
          <xdr:rowOff>9525</xdr:rowOff>
        </xdr:to>
        <xdr:sp macro="" textlink="">
          <xdr:nvSpPr>
            <xdr:cNvPr id="1668" name="Check Box 644" hidden="1">
              <a:extLst>
                <a:ext uri="{63B3BB69-23CF-44E3-9099-C40C66FF867C}">
                  <a14:compatExt spid="_x0000_s1668"/>
                </a:ext>
                <a:ext uri="{FF2B5EF4-FFF2-40B4-BE49-F238E27FC236}">
                  <a16:creationId xmlns:a16="http://schemas.microsoft.com/office/drawing/2014/main" id="{00000000-0008-0000-0000-00008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1.硝酸性窒素等※1（暫定排水基400mg/L、適用期限：2025年6月）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417</xdr:row>
          <xdr:rowOff>9525</xdr:rowOff>
        </xdr:from>
        <xdr:to>
          <xdr:col>11</xdr:col>
          <xdr:colOff>142875</xdr:colOff>
          <xdr:row>418</xdr:row>
          <xdr:rowOff>9525</xdr:rowOff>
        </xdr:to>
        <xdr:sp macro="" textlink="">
          <xdr:nvSpPr>
            <xdr:cNvPr id="1669" name="Check Box 645" hidden="1">
              <a:extLst>
                <a:ext uri="{63B3BB69-23CF-44E3-9099-C40C66FF867C}">
                  <a14:compatExt spid="_x0000_s1669"/>
                </a:ext>
                <a:ext uri="{FF2B5EF4-FFF2-40B4-BE49-F238E27FC236}">
                  <a16:creationId xmlns:a16="http://schemas.microsoft.com/office/drawing/2014/main" id="{00000000-0008-0000-0000-00008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2.全窒素※2(暫定排水基準:130mg/L、適用期限：2028年9月）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418</xdr:row>
          <xdr:rowOff>9525</xdr:rowOff>
        </xdr:from>
        <xdr:to>
          <xdr:col>11</xdr:col>
          <xdr:colOff>47625</xdr:colOff>
          <xdr:row>419</xdr:row>
          <xdr:rowOff>9525</xdr:rowOff>
        </xdr:to>
        <xdr:sp macro="" textlink="">
          <xdr:nvSpPr>
            <xdr:cNvPr id="1670" name="Check Box 646" hidden="1">
              <a:extLst>
                <a:ext uri="{63B3BB69-23CF-44E3-9099-C40C66FF867C}">
                  <a14:compatExt spid="_x0000_s1670"/>
                </a:ext>
                <a:ext uri="{FF2B5EF4-FFF2-40B4-BE49-F238E27FC236}">
                  <a16:creationId xmlns:a16="http://schemas.microsoft.com/office/drawing/2014/main" id="{00000000-0008-0000-0000-00008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3.全リン※2(暫定排水基準:22mg/L、適用期限：2028年9月）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361950</xdr:colOff>
          <xdr:row>415</xdr:row>
          <xdr:rowOff>9525</xdr:rowOff>
        </xdr:from>
        <xdr:to>
          <xdr:col>20</xdr:col>
          <xdr:colOff>0</xdr:colOff>
          <xdr:row>419</xdr:row>
          <xdr:rowOff>66675</xdr:rowOff>
        </xdr:to>
        <xdr:sp macro="" textlink="">
          <xdr:nvSpPr>
            <xdr:cNvPr id="1671" name="Group Box 647" hidden="1">
              <a:extLst>
                <a:ext uri="{63B3BB69-23CF-44E3-9099-C40C66FF867C}">
                  <a14:compatExt spid="_x0000_s1671"/>
                </a:ext>
                <a:ext uri="{FF2B5EF4-FFF2-40B4-BE49-F238E27FC236}">
                  <a16:creationId xmlns:a16="http://schemas.microsoft.com/office/drawing/2014/main" id="{00000000-0008-0000-0000-000087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377</xdr:row>
          <xdr:rowOff>9525</xdr:rowOff>
        </xdr:from>
        <xdr:to>
          <xdr:col>14</xdr:col>
          <xdr:colOff>133350</xdr:colOff>
          <xdr:row>377</xdr:row>
          <xdr:rowOff>266700</xdr:rowOff>
        </xdr:to>
        <xdr:sp macro="" textlink="">
          <xdr:nvSpPr>
            <xdr:cNvPr id="1703" name="Option Button 679" hidden="1">
              <a:extLst>
                <a:ext uri="{63B3BB69-23CF-44E3-9099-C40C66FF867C}">
                  <a14:compatExt spid="_x0000_s1703"/>
                </a:ext>
                <a:ext uri="{FF2B5EF4-FFF2-40B4-BE49-F238E27FC236}">
                  <a16:creationId xmlns:a16="http://schemas.microsoft.com/office/drawing/2014/main" id="{00000000-0008-0000-0000-0000A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377</xdr:row>
          <xdr:rowOff>9525</xdr:rowOff>
        </xdr:from>
        <xdr:to>
          <xdr:col>16</xdr:col>
          <xdr:colOff>142875</xdr:colOff>
          <xdr:row>377</xdr:row>
          <xdr:rowOff>257175</xdr:rowOff>
        </xdr:to>
        <xdr:sp macro="" textlink="">
          <xdr:nvSpPr>
            <xdr:cNvPr id="1704" name="Option Button 680" hidden="1">
              <a:extLst>
                <a:ext uri="{63B3BB69-23CF-44E3-9099-C40C66FF867C}">
                  <a14:compatExt spid="_x0000_s1704"/>
                </a:ext>
                <a:ext uri="{FF2B5EF4-FFF2-40B4-BE49-F238E27FC236}">
                  <a16:creationId xmlns:a16="http://schemas.microsoft.com/office/drawing/2014/main" id="{00000000-0008-0000-0000-0000A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219075</xdr:colOff>
          <xdr:row>377</xdr:row>
          <xdr:rowOff>19050</xdr:rowOff>
        </xdr:from>
        <xdr:to>
          <xdr:col>18</xdr:col>
          <xdr:colOff>104775</xdr:colOff>
          <xdr:row>377</xdr:row>
          <xdr:rowOff>266700</xdr:rowOff>
        </xdr:to>
        <xdr:sp macro="" textlink="">
          <xdr:nvSpPr>
            <xdr:cNvPr id="1705" name="Option Button 681" hidden="1">
              <a:extLst>
                <a:ext uri="{63B3BB69-23CF-44E3-9099-C40C66FF867C}">
                  <a14:compatExt spid="_x0000_s1705"/>
                </a:ext>
                <a:ext uri="{FF2B5EF4-FFF2-40B4-BE49-F238E27FC236}">
                  <a16:creationId xmlns:a16="http://schemas.microsoft.com/office/drawing/2014/main" id="{00000000-0008-0000-0000-0000A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361950</xdr:colOff>
          <xdr:row>377</xdr:row>
          <xdr:rowOff>0</xdr:rowOff>
        </xdr:from>
        <xdr:to>
          <xdr:col>18</xdr:col>
          <xdr:colOff>314325</xdr:colOff>
          <xdr:row>378</xdr:row>
          <xdr:rowOff>9525</xdr:rowOff>
        </xdr:to>
        <xdr:sp macro="" textlink="">
          <xdr:nvSpPr>
            <xdr:cNvPr id="1706" name="Group Box 682" hidden="1">
              <a:extLst>
                <a:ext uri="{63B3BB69-23CF-44E3-9099-C40C66FF867C}">
                  <a14:compatExt spid="_x0000_s1706"/>
                </a:ext>
                <a:ext uri="{FF2B5EF4-FFF2-40B4-BE49-F238E27FC236}">
                  <a16:creationId xmlns:a16="http://schemas.microsoft.com/office/drawing/2014/main" id="{00000000-0008-0000-0000-0000AA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219075</xdr:colOff>
          <xdr:row>378</xdr:row>
          <xdr:rowOff>19050</xdr:rowOff>
        </xdr:from>
        <xdr:to>
          <xdr:col>14</xdr:col>
          <xdr:colOff>123825</xdr:colOff>
          <xdr:row>378</xdr:row>
          <xdr:rowOff>266700</xdr:rowOff>
        </xdr:to>
        <xdr:sp macro="" textlink="">
          <xdr:nvSpPr>
            <xdr:cNvPr id="1707" name="Option Button 683" hidden="1">
              <a:extLst>
                <a:ext uri="{63B3BB69-23CF-44E3-9099-C40C66FF867C}">
                  <a14:compatExt spid="_x0000_s1707"/>
                </a:ext>
                <a:ext uri="{FF2B5EF4-FFF2-40B4-BE49-F238E27FC236}">
                  <a16:creationId xmlns:a16="http://schemas.microsoft.com/office/drawing/2014/main" id="{00000000-0008-0000-0000-0000A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378</xdr:row>
          <xdr:rowOff>9525</xdr:rowOff>
        </xdr:from>
        <xdr:to>
          <xdr:col>16</xdr:col>
          <xdr:colOff>76200</xdr:colOff>
          <xdr:row>378</xdr:row>
          <xdr:rowOff>257175</xdr:rowOff>
        </xdr:to>
        <xdr:sp macro="" textlink="">
          <xdr:nvSpPr>
            <xdr:cNvPr id="1708" name="Option Button 684" hidden="1">
              <a:extLst>
                <a:ext uri="{63B3BB69-23CF-44E3-9099-C40C66FF867C}">
                  <a14:compatExt spid="_x0000_s1708"/>
                </a:ext>
                <a:ext uri="{FF2B5EF4-FFF2-40B4-BE49-F238E27FC236}">
                  <a16:creationId xmlns:a16="http://schemas.microsoft.com/office/drawing/2014/main" id="{00000000-0008-0000-0000-0000A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219075</xdr:colOff>
          <xdr:row>378</xdr:row>
          <xdr:rowOff>19050</xdr:rowOff>
        </xdr:from>
        <xdr:to>
          <xdr:col>18</xdr:col>
          <xdr:colOff>76200</xdr:colOff>
          <xdr:row>378</xdr:row>
          <xdr:rowOff>247650</xdr:rowOff>
        </xdr:to>
        <xdr:sp macro="" textlink="">
          <xdr:nvSpPr>
            <xdr:cNvPr id="1709" name="Option Button 685" hidden="1">
              <a:extLst>
                <a:ext uri="{63B3BB69-23CF-44E3-9099-C40C66FF867C}">
                  <a14:compatExt spid="_x0000_s1709"/>
                </a:ext>
                <a:ext uri="{FF2B5EF4-FFF2-40B4-BE49-F238E27FC236}">
                  <a16:creationId xmlns:a16="http://schemas.microsoft.com/office/drawing/2014/main" id="{00000000-0008-0000-0000-0000A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378</xdr:row>
          <xdr:rowOff>9525</xdr:rowOff>
        </xdr:from>
        <xdr:to>
          <xdr:col>18</xdr:col>
          <xdr:colOff>314325</xdr:colOff>
          <xdr:row>379</xdr:row>
          <xdr:rowOff>9525</xdr:rowOff>
        </xdr:to>
        <xdr:sp macro="" textlink="">
          <xdr:nvSpPr>
            <xdr:cNvPr id="1710" name="Group Box 686" hidden="1">
              <a:extLst>
                <a:ext uri="{63B3BB69-23CF-44E3-9099-C40C66FF867C}">
                  <a14:compatExt spid="_x0000_s1710"/>
                </a:ext>
                <a:ext uri="{FF2B5EF4-FFF2-40B4-BE49-F238E27FC236}">
                  <a16:creationId xmlns:a16="http://schemas.microsoft.com/office/drawing/2014/main" id="{00000000-0008-0000-0000-0000AE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379</xdr:row>
          <xdr:rowOff>66675</xdr:rowOff>
        </xdr:from>
        <xdr:to>
          <xdr:col>14</xdr:col>
          <xdr:colOff>266700</xdr:colOff>
          <xdr:row>379</xdr:row>
          <xdr:rowOff>209550</xdr:rowOff>
        </xdr:to>
        <xdr:sp macro="" textlink="">
          <xdr:nvSpPr>
            <xdr:cNvPr id="1712" name="Option Button 688" hidden="1">
              <a:extLst>
                <a:ext uri="{63B3BB69-23CF-44E3-9099-C40C66FF867C}">
                  <a14:compatExt spid="_x0000_s1712"/>
                </a:ext>
                <a:ext uri="{FF2B5EF4-FFF2-40B4-BE49-F238E27FC236}">
                  <a16:creationId xmlns:a16="http://schemas.microsoft.com/office/drawing/2014/main" id="{00000000-0008-0000-0000-0000B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219075</xdr:colOff>
          <xdr:row>379</xdr:row>
          <xdr:rowOff>57150</xdr:rowOff>
        </xdr:from>
        <xdr:to>
          <xdr:col>16</xdr:col>
          <xdr:colOff>171450</xdr:colOff>
          <xdr:row>379</xdr:row>
          <xdr:rowOff>247650</xdr:rowOff>
        </xdr:to>
        <xdr:sp macro="" textlink="">
          <xdr:nvSpPr>
            <xdr:cNvPr id="1713" name="Option Button 689" hidden="1">
              <a:extLst>
                <a:ext uri="{63B3BB69-23CF-44E3-9099-C40C66FF867C}">
                  <a14:compatExt spid="_x0000_s1713"/>
                </a:ext>
                <a:ext uri="{FF2B5EF4-FFF2-40B4-BE49-F238E27FC236}">
                  <a16:creationId xmlns:a16="http://schemas.microsoft.com/office/drawing/2014/main" id="{00000000-0008-0000-0000-0000B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219075</xdr:colOff>
          <xdr:row>379</xdr:row>
          <xdr:rowOff>66675</xdr:rowOff>
        </xdr:from>
        <xdr:to>
          <xdr:col>18</xdr:col>
          <xdr:colOff>190500</xdr:colOff>
          <xdr:row>379</xdr:row>
          <xdr:rowOff>228600</xdr:rowOff>
        </xdr:to>
        <xdr:sp macro="" textlink="">
          <xdr:nvSpPr>
            <xdr:cNvPr id="1714" name="Option Button 690" hidden="1">
              <a:extLst>
                <a:ext uri="{63B3BB69-23CF-44E3-9099-C40C66FF867C}">
                  <a14:compatExt spid="_x0000_s1714"/>
                </a:ext>
                <a:ext uri="{FF2B5EF4-FFF2-40B4-BE49-F238E27FC236}">
                  <a16:creationId xmlns:a16="http://schemas.microsoft.com/office/drawing/2014/main" id="{00000000-0008-0000-0000-0000B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379</xdr:row>
          <xdr:rowOff>0</xdr:rowOff>
        </xdr:from>
        <xdr:to>
          <xdr:col>18</xdr:col>
          <xdr:colOff>314325</xdr:colOff>
          <xdr:row>380</xdr:row>
          <xdr:rowOff>0</xdr:rowOff>
        </xdr:to>
        <xdr:sp macro="" textlink="">
          <xdr:nvSpPr>
            <xdr:cNvPr id="1716" name="Group Box 692" hidden="1">
              <a:extLst>
                <a:ext uri="{63B3BB69-23CF-44E3-9099-C40C66FF867C}">
                  <a14:compatExt spid="_x0000_s1716"/>
                </a:ext>
                <a:ext uri="{FF2B5EF4-FFF2-40B4-BE49-F238E27FC236}">
                  <a16:creationId xmlns:a16="http://schemas.microsoft.com/office/drawing/2014/main" id="{00000000-0008-0000-0000-0000B4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238125</xdr:colOff>
          <xdr:row>384</xdr:row>
          <xdr:rowOff>57150</xdr:rowOff>
        </xdr:from>
        <xdr:to>
          <xdr:col>14</xdr:col>
          <xdr:colOff>209550</xdr:colOff>
          <xdr:row>384</xdr:row>
          <xdr:rowOff>247650</xdr:rowOff>
        </xdr:to>
        <xdr:sp macro="" textlink="">
          <xdr:nvSpPr>
            <xdr:cNvPr id="1717" name="Option Button 693" hidden="1">
              <a:extLst>
                <a:ext uri="{63B3BB69-23CF-44E3-9099-C40C66FF867C}">
                  <a14:compatExt spid="_x0000_s1717"/>
                </a:ext>
                <a:ext uri="{FF2B5EF4-FFF2-40B4-BE49-F238E27FC236}">
                  <a16:creationId xmlns:a16="http://schemas.microsoft.com/office/drawing/2014/main" id="{00000000-0008-0000-0000-0000B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219075</xdr:colOff>
          <xdr:row>384</xdr:row>
          <xdr:rowOff>28575</xdr:rowOff>
        </xdr:from>
        <xdr:to>
          <xdr:col>16</xdr:col>
          <xdr:colOff>114300</xdr:colOff>
          <xdr:row>384</xdr:row>
          <xdr:rowOff>247650</xdr:rowOff>
        </xdr:to>
        <xdr:sp macro="" textlink="">
          <xdr:nvSpPr>
            <xdr:cNvPr id="1718" name="Option Button 694" hidden="1">
              <a:extLst>
                <a:ext uri="{63B3BB69-23CF-44E3-9099-C40C66FF867C}">
                  <a14:compatExt spid="_x0000_s1718"/>
                </a:ext>
                <a:ext uri="{FF2B5EF4-FFF2-40B4-BE49-F238E27FC236}">
                  <a16:creationId xmlns:a16="http://schemas.microsoft.com/office/drawing/2014/main" id="{00000000-0008-0000-0000-0000B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219075</xdr:colOff>
          <xdr:row>384</xdr:row>
          <xdr:rowOff>38100</xdr:rowOff>
        </xdr:from>
        <xdr:to>
          <xdr:col>18</xdr:col>
          <xdr:colOff>142875</xdr:colOff>
          <xdr:row>384</xdr:row>
          <xdr:rowOff>247650</xdr:rowOff>
        </xdr:to>
        <xdr:sp macro="" textlink="">
          <xdr:nvSpPr>
            <xdr:cNvPr id="1720" name="Option Button 696" hidden="1">
              <a:extLst>
                <a:ext uri="{63B3BB69-23CF-44E3-9099-C40C66FF867C}">
                  <a14:compatExt spid="_x0000_s1720"/>
                </a:ext>
                <a:ext uri="{FF2B5EF4-FFF2-40B4-BE49-F238E27FC236}">
                  <a16:creationId xmlns:a16="http://schemas.microsoft.com/office/drawing/2014/main" id="{00000000-0008-0000-0000-0000B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384</xdr:row>
          <xdr:rowOff>0</xdr:rowOff>
        </xdr:from>
        <xdr:to>
          <xdr:col>18</xdr:col>
          <xdr:colOff>314325</xdr:colOff>
          <xdr:row>385</xdr:row>
          <xdr:rowOff>0</xdr:rowOff>
        </xdr:to>
        <xdr:sp macro="" textlink="">
          <xdr:nvSpPr>
            <xdr:cNvPr id="1721" name="Group Box 697" hidden="1">
              <a:extLst>
                <a:ext uri="{63B3BB69-23CF-44E3-9099-C40C66FF867C}">
                  <a14:compatExt spid="_x0000_s1721"/>
                </a:ext>
                <a:ext uri="{FF2B5EF4-FFF2-40B4-BE49-F238E27FC236}">
                  <a16:creationId xmlns:a16="http://schemas.microsoft.com/office/drawing/2014/main" id="{00000000-0008-0000-0000-0000B9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444</xdr:row>
          <xdr:rowOff>28575</xdr:rowOff>
        </xdr:from>
        <xdr:to>
          <xdr:col>7</xdr:col>
          <xdr:colOff>209550</xdr:colOff>
          <xdr:row>444</xdr:row>
          <xdr:rowOff>266700</xdr:rowOff>
        </xdr:to>
        <xdr:sp macro="" textlink="">
          <xdr:nvSpPr>
            <xdr:cNvPr id="1723" name="Option Button 699" hidden="1">
              <a:extLst>
                <a:ext uri="{63B3BB69-23CF-44E3-9099-C40C66FF867C}">
                  <a14:compatExt spid="_x0000_s1723"/>
                </a:ext>
                <a:ext uri="{FF2B5EF4-FFF2-40B4-BE49-F238E27FC236}">
                  <a16:creationId xmlns:a16="http://schemas.microsoft.com/office/drawing/2014/main" id="{00000000-0008-0000-0000-0000B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1.AWの考え方や内容をよく知っている。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445</xdr:row>
          <xdr:rowOff>28575</xdr:rowOff>
        </xdr:from>
        <xdr:to>
          <xdr:col>10</xdr:col>
          <xdr:colOff>114300</xdr:colOff>
          <xdr:row>445</xdr:row>
          <xdr:rowOff>266700</xdr:rowOff>
        </xdr:to>
        <xdr:sp macro="" textlink="">
          <xdr:nvSpPr>
            <xdr:cNvPr id="1724" name="Option Button 700" hidden="1">
              <a:extLst>
                <a:ext uri="{63B3BB69-23CF-44E3-9099-C40C66FF867C}">
                  <a14:compatExt spid="_x0000_s1724"/>
                </a:ext>
                <a:ext uri="{FF2B5EF4-FFF2-40B4-BE49-F238E27FC236}">
                  <a16:creationId xmlns:a16="http://schemas.microsoft.com/office/drawing/2014/main" id="{00000000-0008-0000-0000-0000B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2.AWという言葉は知っているが、内容まではあまり知らない。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446</xdr:row>
          <xdr:rowOff>9525</xdr:rowOff>
        </xdr:from>
        <xdr:to>
          <xdr:col>6</xdr:col>
          <xdr:colOff>200025</xdr:colOff>
          <xdr:row>446</xdr:row>
          <xdr:rowOff>247650</xdr:rowOff>
        </xdr:to>
        <xdr:sp macro="" textlink="">
          <xdr:nvSpPr>
            <xdr:cNvPr id="1725" name="Option Button 701" hidden="1">
              <a:extLst>
                <a:ext uri="{63B3BB69-23CF-44E3-9099-C40C66FF867C}">
                  <a14:compatExt spid="_x0000_s1725"/>
                </a:ext>
                <a:ext uri="{FF2B5EF4-FFF2-40B4-BE49-F238E27FC236}">
                  <a16:creationId xmlns:a16="http://schemas.microsoft.com/office/drawing/2014/main" id="{00000000-0008-0000-0000-0000B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3.AWという言葉を知らない。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443</xdr:row>
          <xdr:rowOff>114300</xdr:rowOff>
        </xdr:from>
        <xdr:to>
          <xdr:col>14</xdr:col>
          <xdr:colOff>9525</xdr:colOff>
          <xdr:row>447</xdr:row>
          <xdr:rowOff>0</xdr:rowOff>
        </xdr:to>
        <xdr:sp macro="" textlink="">
          <xdr:nvSpPr>
            <xdr:cNvPr id="1726" name="Group Box 702" hidden="1">
              <a:extLst>
                <a:ext uri="{63B3BB69-23CF-44E3-9099-C40C66FF867C}">
                  <a14:compatExt spid="_x0000_s1726"/>
                </a:ext>
                <a:ext uri="{FF2B5EF4-FFF2-40B4-BE49-F238E27FC236}">
                  <a16:creationId xmlns:a16="http://schemas.microsoft.com/office/drawing/2014/main" id="{00000000-0008-0000-0000-0000BE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473</xdr:row>
          <xdr:rowOff>0</xdr:rowOff>
        </xdr:from>
        <xdr:to>
          <xdr:col>8</xdr:col>
          <xdr:colOff>133350</xdr:colOff>
          <xdr:row>473</xdr:row>
          <xdr:rowOff>238125</xdr:rowOff>
        </xdr:to>
        <xdr:sp macro="" textlink="">
          <xdr:nvSpPr>
            <xdr:cNvPr id="1741" name="Option Button 717" hidden="1">
              <a:extLst>
                <a:ext uri="{63B3BB69-23CF-44E3-9099-C40C66FF867C}">
                  <a14:compatExt spid="_x0000_s1741"/>
                </a:ext>
                <a:ext uri="{FF2B5EF4-FFF2-40B4-BE49-F238E27FC236}">
                  <a16:creationId xmlns:a16="http://schemas.microsoft.com/office/drawing/2014/main" id="{00000000-0008-0000-0000-0000C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1.接種している（家畜防疫員が実施）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474</xdr:row>
          <xdr:rowOff>0</xdr:rowOff>
        </xdr:from>
        <xdr:to>
          <xdr:col>8</xdr:col>
          <xdr:colOff>0</xdr:colOff>
          <xdr:row>474</xdr:row>
          <xdr:rowOff>238125</xdr:rowOff>
        </xdr:to>
        <xdr:sp macro="" textlink="">
          <xdr:nvSpPr>
            <xdr:cNvPr id="1742" name="Option Button 718" hidden="1">
              <a:extLst>
                <a:ext uri="{63B3BB69-23CF-44E3-9099-C40C66FF867C}">
                  <a14:compatExt spid="_x0000_s1742"/>
                </a:ext>
                <a:ext uri="{FF2B5EF4-FFF2-40B4-BE49-F238E27FC236}">
                  <a16:creationId xmlns:a16="http://schemas.microsoft.com/office/drawing/2014/main" id="{00000000-0008-0000-0000-0000C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2.接種している（知事認定獣医師が実施）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474</xdr:row>
          <xdr:rowOff>238125</xdr:rowOff>
        </xdr:from>
        <xdr:to>
          <xdr:col>10</xdr:col>
          <xdr:colOff>47625</xdr:colOff>
          <xdr:row>475</xdr:row>
          <xdr:rowOff>238125</xdr:rowOff>
        </xdr:to>
        <xdr:sp macro="" textlink="">
          <xdr:nvSpPr>
            <xdr:cNvPr id="1743" name="Option Button 719" hidden="1">
              <a:extLst>
                <a:ext uri="{63B3BB69-23CF-44E3-9099-C40C66FF867C}">
                  <a14:compatExt spid="_x0000_s1743"/>
                </a:ext>
                <a:ext uri="{FF2B5EF4-FFF2-40B4-BE49-F238E27FC236}">
                  <a16:creationId xmlns:a16="http://schemas.microsoft.com/office/drawing/2014/main" id="{00000000-0008-0000-0000-0000C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3.接種している（登録を受けた飼養衛生管理者が実施）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475</xdr:row>
          <xdr:rowOff>238125</xdr:rowOff>
        </xdr:from>
        <xdr:to>
          <xdr:col>8</xdr:col>
          <xdr:colOff>209550</xdr:colOff>
          <xdr:row>476</xdr:row>
          <xdr:rowOff>238125</xdr:rowOff>
        </xdr:to>
        <xdr:sp macro="" textlink="">
          <xdr:nvSpPr>
            <xdr:cNvPr id="1744" name="Option Button 720" hidden="1">
              <a:extLst>
                <a:ext uri="{63B3BB69-23CF-44E3-9099-C40C66FF867C}">
                  <a14:compatExt spid="_x0000_s1744"/>
                </a:ext>
                <a:ext uri="{FF2B5EF4-FFF2-40B4-BE49-F238E27FC236}">
                  <a16:creationId xmlns:a16="http://schemas.microsoft.com/office/drawing/2014/main" id="{00000000-0008-0000-0000-0000D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4.接種済みの肥育豚を導入している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477</xdr:row>
          <xdr:rowOff>9525</xdr:rowOff>
        </xdr:from>
        <xdr:to>
          <xdr:col>6</xdr:col>
          <xdr:colOff>142875</xdr:colOff>
          <xdr:row>478</xdr:row>
          <xdr:rowOff>0</xdr:rowOff>
        </xdr:to>
        <xdr:sp macro="" textlink="">
          <xdr:nvSpPr>
            <xdr:cNvPr id="1745" name="Option Button 721" hidden="1">
              <a:extLst>
                <a:ext uri="{63B3BB69-23CF-44E3-9099-C40C66FF867C}">
                  <a14:compatExt spid="_x0000_s1745"/>
                </a:ext>
                <a:ext uri="{FF2B5EF4-FFF2-40B4-BE49-F238E27FC236}">
                  <a16:creationId xmlns:a16="http://schemas.microsoft.com/office/drawing/2014/main" id="{00000000-0008-0000-0000-0000D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5.接種していない（非接種地域）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472</xdr:row>
          <xdr:rowOff>9525</xdr:rowOff>
        </xdr:from>
        <xdr:to>
          <xdr:col>18</xdr:col>
          <xdr:colOff>314325</xdr:colOff>
          <xdr:row>479</xdr:row>
          <xdr:rowOff>9525</xdr:rowOff>
        </xdr:to>
        <xdr:sp macro="" textlink="">
          <xdr:nvSpPr>
            <xdr:cNvPr id="1746" name="Group Box 722" hidden="1">
              <a:extLst>
                <a:ext uri="{63B3BB69-23CF-44E3-9099-C40C66FF867C}">
                  <a14:compatExt spid="_x0000_s1746"/>
                </a:ext>
                <a:ext uri="{FF2B5EF4-FFF2-40B4-BE49-F238E27FC236}">
                  <a16:creationId xmlns:a16="http://schemas.microsoft.com/office/drawing/2014/main" id="{00000000-0008-0000-0000-0000D2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482</xdr:row>
          <xdr:rowOff>19050</xdr:rowOff>
        </xdr:from>
        <xdr:to>
          <xdr:col>6</xdr:col>
          <xdr:colOff>323850</xdr:colOff>
          <xdr:row>483</xdr:row>
          <xdr:rowOff>19050</xdr:rowOff>
        </xdr:to>
        <xdr:sp macro="" textlink="">
          <xdr:nvSpPr>
            <xdr:cNvPr id="1747" name="Option Button 723" hidden="1">
              <a:extLst>
                <a:ext uri="{63B3BB69-23CF-44E3-9099-C40C66FF867C}">
                  <a14:compatExt spid="_x0000_s1747"/>
                </a:ext>
                <a:ext uri="{FF2B5EF4-FFF2-40B4-BE49-F238E27FC236}">
                  <a16:creationId xmlns:a16="http://schemas.microsoft.com/office/drawing/2014/main" id="{00000000-0008-0000-0000-0000D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1.接種範囲に指定されればしたい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483</xdr:row>
          <xdr:rowOff>9525</xdr:rowOff>
        </xdr:from>
        <xdr:to>
          <xdr:col>8</xdr:col>
          <xdr:colOff>19050</xdr:colOff>
          <xdr:row>484</xdr:row>
          <xdr:rowOff>0</xdr:rowOff>
        </xdr:to>
        <xdr:sp macro="" textlink="">
          <xdr:nvSpPr>
            <xdr:cNvPr id="1748" name="Option Button 724" hidden="1">
              <a:extLst>
                <a:ext uri="{63B3BB69-23CF-44E3-9099-C40C66FF867C}">
                  <a14:compatExt spid="_x0000_s1748"/>
                </a:ext>
                <a:ext uri="{FF2B5EF4-FFF2-40B4-BE49-F238E27FC236}">
                  <a16:creationId xmlns:a16="http://schemas.microsoft.com/office/drawing/2014/main" id="{00000000-0008-0000-0000-0000D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2.接種範囲に指定されなくてもしたい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483</xdr:row>
          <xdr:rowOff>247650</xdr:rowOff>
        </xdr:from>
        <xdr:to>
          <xdr:col>5</xdr:col>
          <xdr:colOff>171450</xdr:colOff>
          <xdr:row>484</xdr:row>
          <xdr:rowOff>228600</xdr:rowOff>
        </xdr:to>
        <xdr:sp macro="" textlink="">
          <xdr:nvSpPr>
            <xdr:cNvPr id="1749" name="Option Button 725" hidden="1">
              <a:extLst>
                <a:ext uri="{63B3BB69-23CF-44E3-9099-C40C66FF867C}">
                  <a14:compatExt spid="_x0000_s1749"/>
                </a:ext>
                <a:ext uri="{FF2B5EF4-FFF2-40B4-BE49-F238E27FC236}">
                  <a16:creationId xmlns:a16="http://schemas.microsoft.com/office/drawing/2014/main" id="{00000000-0008-0000-0000-0000D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3.接種したくない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482</xdr:row>
          <xdr:rowOff>28575</xdr:rowOff>
        </xdr:from>
        <xdr:to>
          <xdr:col>13</xdr:col>
          <xdr:colOff>142875</xdr:colOff>
          <xdr:row>483</xdr:row>
          <xdr:rowOff>19050</xdr:rowOff>
        </xdr:to>
        <xdr:sp macro="" textlink="">
          <xdr:nvSpPr>
            <xdr:cNvPr id="1752" name="Option Button 728" hidden="1">
              <a:extLst>
                <a:ext uri="{63B3BB69-23CF-44E3-9099-C40C66FF867C}">
                  <a14:compatExt spid="_x0000_s1752"/>
                </a:ext>
                <a:ext uri="{FF2B5EF4-FFF2-40B4-BE49-F238E27FC236}">
                  <a16:creationId xmlns:a16="http://schemas.microsoft.com/office/drawing/2014/main" id="{00000000-0008-0000-0000-0000D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1.妥当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483</xdr:row>
          <xdr:rowOff>19050</xdr:rowOff>
        </xdr:from>
        <xdr:to>
          <xdr:col>13</xdr:col>
          <xdr:colOff>28575</xdr:colOff>
          <xdr:row>484</xdr:row>
          <xdr:rowOff>19050</xdr:rowOff>
        </xdr:to>
        <xdr:sp macro="" textlink="">
          <xdr:nvSpPr>
            <xdr:cNvPr id="1754" name="Option Button 730" hidden="1">
              <a:extLst>
                <a:ext uri="{63B3BB69-23CF-44E3-9099-C40C66FF867C}">
                  <a14:compatExt spid="_x0000_s1754"/>
                </a:ext>
                <a:ext uri="{FF2B5EF4-FFF2-40B4-BE49-F238E27FC236}">
                  <a16:creationId xmlns:a16="http://schemas.microsoft.com/office/drawing/2014/main" id="{00000000-0008-0000-0000-0000D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2.高い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483</xdr:row>
          <xdr:rowOff>247650</xdr:rowOff>
        </xdr:from>
        <xdr:to>
          <xdr:col>13</xdr:col>
          <xdr:colOff>0</xdr:colOff>
          <xdr:row>485</xdr:row>
          <xdr:rowOff>0</xdr:rowOff>
        </xdr:to>
        <xdr:sp macro="" textlink="">
          <xdr:nvSpPr>
            <xdr:cNvPr id="1755" name="Option Button 731" hidden="1">
              <a:extLst>
                <a:ext uri="{63B3BB69-23CF-44E3-9099-C40C66FF867C}">
                  <a14:compatExt spid="_x0000_s1755"/>
                </a:ext>
                <a:ext uri="{FF2B5EF4-FFF2-40B4-BE49-F238E27FC236}">
                  <a16:creationId xmlns:a16="http://schemas.microsoft.com/office/drawing/2014/main" id="{00000000-0008-0000-0000-0000D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3.安い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484</xdr:row>
          <xdr:rowOff>238125</xdr:rowOff>
        </xdr:from>
        <xdr:to>
          <xdr:col>13</xdr:col>
          <xdr:colOff>114300</xdr:colOff>
          <xdr:row>485</xdr:row>
          <xdr:rowOff>228600</xdr:rowOff>
        </xdr:to>
        <xdr:sp macro="" textlink="">
          <xdr:nvSpPr>
            <xdr:cNvPr id="1756" name="Option Button 732" hidden="1">
              <a:extLst>
                <a:ext uri="{63B3BB69-23CF-44E3-9099-C40C66FF867C}">
                  <a14:compatExt spid="_x0000_s1756"/>
                </a:ext>
                <a:ext uri="{FF2B5EF4-FFF2-40B4-BE49-F238E27FC236}">
                  <a16:creationId xmlns:a16="http://schemas.microsoft.com/office/drawing/2014/main" id="{00000000-0008-0000-0000-0000D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482</xdr:row>
          <xdr:rowOff>0</xdr:rowOff>
        </xdr:from>
        <xdr:to>
          <xdr:col>18</xdr:col>
          <xdr:colOff>314325</xdr:colOff>
          <xdr:row>486</xdr:row>
          <xdr:rowOff>0</xdr:rowOff>
        </xdr:to>
        <xdr:sp macro="" textlink="">
          <xdr:nvSpPr>
            <xdr:cNvPr id="1757" name="Group Box 733" hidden="1">
              <a:extLst>
                <a:ext uri="{63B3BB69-23CF-44E3-9099-C40C66FF867C}">
                  <a14:compatExt spid="_x0000_s1757"/>
                </a:ext>
                <a:ext uri="{FF2B5EF4-FFF2-40B4-BE49-F238E27FC236}">
                  <a16:creationId xmlns:a16="http://schemas.microsoft.com/office/drawing/2014/main" id="{00000000-0008-0000-0000-0000DD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481</xdr:row>
          <xdr:rowOff>114300</xdr:rowOff>
        </xdr:from>
        <xdr:to>
          <xdr:col>10</xdr:col>
          <xdr:colOff>0</xdr:colOff>
          <xdr:row>485</xdr:row>
          <xdr:rowOff>0</xdr:rowOff>
        </xdr:to>
        <xdr:sp macro="" textlink="">
          <xdr:nvSpPr>
            <xdr:cNvPr id="1758" name="Group Box 734" hidden="1">
              <a:extLst>
                <a:ext uri="{63B3BB69-23CF-44E3-9099-C40C66FF867C}">
                  <a14:compatExt spid="_x0000_s1758"/>
                </a:ext>
                <a:ext uri="{FF2B5EF4-FFF2-40B4-BE49-F238E27FC236}">
                  <a16:creationId xmlns:a16="http://schemas.microsoft.com/office/drawing/2014/main" id="{00000000-0008-0000-0000-0000DE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393</xdr:row>
          <xdr:rowOff>104775</xdr:rowOff>
        </xdr:from>
        <xdr:to>
          <xdr:col>15</xdr:col>
          <xdr:colOff>342900</xdr:colOff>
          <xdr:row>395</xdr:row>
          <xdr:rowOff>19050</xdr:rowOff>
        </xdr:to>
        <xdr:sp macro="" textlink="">
          <xdr:nvSpPr>
            <xdr:cNvPr id="1765" name="Group Box 741" hidden="1">
              <a:extLst>
                <a:ext uri="{63B3BB69-23CF-44E3-9099-C40C66FF867C}">
                  <a14:compatExt spid="_x0000_s1765"/>
                </a:ext>
                <a:ext uri="{FF2B5EF4-FFF2-40B4-BE49-F238E27FC236}">
                  <a16:creationId xmlns:a16="http://schemas.microsoft.com/office/drawing/2014/main" id="{00000000-0008-0000-0000-0000E5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394</xdr:row>
          <xdr:rowOff>28575</xdr:rowOff>
        </xdr:from>
        <xdr:to>
          <xdr:col>6</xdr:col>
          <xdr:colOff>200025</xdr:colOff>
          <xdr:row>394</xdr:row>
          <xdr:rowOff>276225</xdr:rowOff>
        </xdr:to>
        <xdr:sp macro="" textlink="">
          <xdr:nvSpPr>
            <xdr:cNvPr id="1766" name="Option Button 742" hidden="1">
              <a:extLst>
                <a:ext uri="{63B3BB69-23CF-44E3-9099-C40C66FF867C}">
                  <a14:compatExt spid="_x0000_s1766"/>
                </a:ext>
                <a:ext uri="{FF2B5EF4-FFF2-40B4-BE49-F238E27FC236}">
                  <a16:creationId xmlns:a16="http://schemas.microsoft.com/office/drawing/2014/main" id="{00000000-0008-0000-0000-0000E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1.改修・新設した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394</xdr:row>
          <xdr:rowOff>28575</xdr:rowOff>
        </xdr:from>
        <xdr:to>
          <xdr:col>11</xdr:col>
          <xdr:colOff>295275</xdr:colOff>
          <xdr:row>394</xdr:row>
          <xdr:rowOff>276225</xdr:rowOff>
        </xdr:to>
        <xdr:sp macro="" textlink="">
          <xdr:nvSpPr>
            <xdr:cNvPr id="1767" name="Option Button 743" hidden="1">
              <a:extLst>
                <a:ext uri="{63B3BB69-23CF-44E3-9099-C40C66FF867C}">
                  <a14:compatExt spid="_x0000_s1767"/>
                </a:ext>
                <a:ext uri="{FF2B5EF4-FFF2-40B4-BE49-F238E27FC236}">
                  <a16:creationId xmlns:a16="http://schemas.microsoft.com/office/drawing/2014/main" id="{00000000-0008-0000-0000-0000E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2.改修・新設していない</a:t>
              </a:r>
            </a:p>
          </xdr:txBody>
        </xdr:sp>
        <xdr:clientData/>
      </xdr:twoCellAnchor>
    </mc:Choice>
    <mc:Fallback/>
  </mc:AlternateContent>
  <xdr:twoCellAnchor>
    <xdr:from>
      <xdr:col>13</xdr:col>
      <xdr:colOff>261505</xdr:colOff>
      <xdr:row>394</xdr:row>
      <xdr:rowOff>174913</xdr:rowOff>
    </xdr:from>
    <xdr:to>
      <xdr:col>17</xdr:col>
      <xdr:colOff>306012</xdr:colOff>
      <xdr:row>399</xdr:row>
      <xdr:rowOff>143048</xdr:rowOff>
    </xdr:to>
    <xdr:cxnSp macro="">
      <xdr:nvCxnSpPr>
        <xdr:cNvPr id="9" name="コネクタ: カギ線 38">
          <a:extLst>
            <a:ext uri="{FF2B5EF4-FFF2-40B4-BE49-F238E27FC236}">
              <a16:creationId xmlns:a16="http://schemas.microsoft.com/office/drawing/2014/main" id="{00000000-0008-0000-0000-000009000000}"/>
            </a:ext>
          </a:extLst>
        </xdr:cNvPr>
        <xdr:cNvCxnSpPr/>
      </xdr:nvCxnSpPr>
      <xdr:spPr>
        <a:xfrm>
          <a:off x="4747780" y="101425663"/>
          <a:ext cx="1397057" cy="1158760"/>
        </a:xfrm>
        <a:prstGeom prst="bentConnector3">
          <a:avLst>
            <a:gd name="adj1" fmla="val 100000"/>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123825</xdr:colOff>
          <xdr:row>371</xdr:row>
          <xdr:rowOff>28575</xdr:rowOff>
        </xdr:from>
        <xdr:to>
          <xdr:col>8</xdr:col>
          <xdr:colOff>161925</xdr:colOff>
          <xdr:row>372</xdr:row>
          <xdr:rowOff>0</xdr:rowOff>
        </xdr:to>
        <xdr:sp macro="" textlink="">
          <xdr:nvSpPr>
            <xdr:cNvPr id="1768" name="Option Button 744" hidden="1">
              <a:extLst>
                <a:ext uri="{63B3BB69-23CF-44E3-9099-C40C66FF867C}">
                  <a14:compatExt spid="_x0000_s1768"/>
                </a:ext>
                <a:ext uri="{FF2B5EF4-FFF2-40B4-BE49-F238E27FC236}">
                  <a16:creationId xmlns:a16="http://schemas.microsoft.com/office/drawing/2014/main" id="{00000000-0008-0000-0000-0000E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1.連続式活性汚泥法（汚水は連続投入している）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371</xdr:row>
          <xdr:rowOff>28575</xdr:rowOff>
        </xdr:from>
        <xdr:to>
          <xdr:col>18</xdr:col>
          <xdr:colOff>104775</xdr:colOff>
          <xdr:row>372</xdr:row>
          <xdr:rowOff>0</xdr:rowOff>
        </xdr:to>
        <xdr:sp macro="" textlink="">
          <xdr:nvSpPr>
            <xdr:cNvPr id="1769" name="Option Button 745" hidden="1">
              <a:extLst>
                <a:ext uri="{63B3BB69-23CF-44E3-9099-C40C66FF867C}">
                  <a14:compatExt spid="_x0000_s1769"/>
                </a:ext>
                <a:ext uri="{FF2B5EF4-FFF2-40B4-BE49-F238E27FC236}">
                  <a16:creationId xmlns:a16="http://schemas.microsoft.com/office/drawing/2014/main" id="{00000000-0008-0000-0000-0000E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2.回分式活性汚泥法（汚水の投入は１日１回）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372</xdr:row>
          <xdr:rowOff>28575</xdr:rowOff>
        </xdr:from>
        <xdr:to>
          <xdr:col>3</xdr:col>
          <xdr:colOff>238125</xdr:colOff>
          <xdr:row>373</xdr:row>
          <xdr:rowOff>0</xdr:rowOff>
        </xdr:to>
        <xdr:sp macro="" textlink="">
          <xdr:nvSpPr>
            <xdr:cNvPr id="1770" name="Option Button 746" hidden="1">
              <a:extLst>
                <a:ext uri="{63B3BB69-23CF-44E3-9099-C40C66FF867C}">
                  <a14:compatExt spid="_x0000_s1770"/>
                </a:ext>
                <a:ext uri="{FF2B5EF4-FFF2-40B4-BE49-F238E27FC236}">
                  <a16:creationId xmlns:a16="http://schemas.microsoft.com/office/drawing/2014/main" id="{00000000-0008-0000-0000-0000E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372</xdr:row>
          <xdr:rowOff>9525</xdr:rowOff>
        </xdr:from>
        <xdr:to>
          <xdr:col>14</xdr:col>
          <xdr:colOff>0</xdr:colOff>
          <xdr:row>372</xdr:row>
          <xdr:rowOff>257175</xdr:rowOff>
        </xdr:to>
        <xdr:sp macro="" textlink="">
          <xdr:nvSpPr>
            <xdr:cNvPr id="1771" name="Option Button 747" hidden="1">
              <a:extLst>
                <a:ext uri="{63B3BB69-23CF-44E3-9099-C40C66FF867C}">
                  <a14:compatExt spid="_x0000_s1771"/>
                </a:ext>
                <a:ext uri="{FF2B5EF4-FFF2-40B4-BE49-F238E27FC236}">
                  <a16:creationId xmlns:a16="http://schemas.microsoft.com/office/drawing/2014/main" id="{00000000-0008-0000-0000-0000E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4.分からない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295275</xdr:colOff>
          <xdr:row>370</xdr:row>
          <xdr:rowOff>104775</xdr:rowOff>
        </xdr:from>
        <xdr:to>
          <xdr:col>20</xdr:col>
          <xdr:colOff>28575</xdr:colOff>
          <xdr:row>373</xdr:row>
          <xdr:rowOff>38100</xdr:rowOff>
        </xdr:to>
        <xdr:sp macro="" textlink="">
          <xdr:nvSpPr>
            <xdr:cNvPr id="1772" name="Group Box 748" hidden="1">
              <a:extLst>
                <a:ext uri="{63B3BB69-23CF-44E3-9099-C40C66FF867C}">
                  <a14:compatExt spid="_x0000_s1772"/>
                </a:ext>
                <a:ext uri="{FF2B5EF4-FFF2-40B4-BE49-F238E27FC236}">
                  <a16:creationId xmlns:a16="http://schemas.microsoft.com/office/drawing/2014/main" id="{00000000-0008-0000-0000-0000EC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0</xdr:col>
      <xdr:colOff>9525</xdr:colOff>
      <xdr:row>0</xdr:row>
      <xdr:rowOff>47624</xdr:rowOff>
    </xdr:from>
    <xdr:to>
      <xdr:col>20</xdr:col>
      <xdr:colOff>0</xdr:colOff>
      <xdr:row>8</xdr:row>
      <xdr:rowOff>209550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9525" y="47624"/>
          <a:ext cx="6829425" cy="2085976"/>
        </a:xfrm>
        <a:prstGeom prst="rect">
          <a:avLst/>
        </a:prstGeom>
        <a:solidFill>
          <a:schemeClr val="lt1"/>
        </a:solidFill>
        <a:ln w="9525" cmpd="sng">
          <a:solidFill>
            <a:schemeClr val="tx1">
              <a:lumMod val="50000"/>
              <a:lumOff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Meiryo UI" panose="020B0604030504040204" pitchFamily="50" charset="-128"/>
              <a:ea typeface="Meiryo UI" panose="020B0604030504040204" pitchFamily="50" charset="-128"/>
            </a:rPr>
            <a:t>このファイルは「</a:t>
          </a:r>
          <a:r>
            <a:rPr kumimoji="1" lang="en-US" altLang="ja-JP" sz="1050">
              <a:latin typeface="Meiryo UI" panose="020B0604030504040204" pitchFamily="50" charset="-128"/>
              <a:ea typeface="Meiryo UI" panose="020B0604030504040204" pitchFamily="50" charset="-128"/>
            </a:rPr>
            <a:t>2024</a:t>
          </a:r>
          <a:r>
            <a:rPr kumimoji="1" lang="ja-JP" altLang="en-US" sz="1050">
              <a:latin typeface="Meiryo UI" panose="020B0604030504040204" pitchFamily="50" charset="-128"/>
              <a:ea typeface="Meiryo UI" panose="020B0604030504040204" pitchFamily="50" charset="-128"/>
            </a:rPr>
            <a:t>年度</a:t>
          </a:r>
          <a:r>
            <a:rPr kumimoji="1" lang="ja-JP" altLang="en-US" sz="1050" baseline="0">
              <a:latin typeface="Meiryo UI" panose="020B0604030504040204" pitchFamily="50" charset="-128"/>
              <a:ea typeface="Meiryo UI" panose="020B0604030504040204" pitchFamily="50" charset="-128"/>
            </a:rPr>
            <a:t> </a:t>
          </a:r>
          <a:r>
            <a:rPr kumimoji="1" lang="ja-JP" altLang="en-US" sz="1050">
              <a:latin typeface="Meiryo UI" panose="020B0604030504040204" pitchFamily="50" charset="-128"/>
              <a:ea typeface="Meiryo UI" panose="020B0604030504040204" pitchFamily="50" charset="-128"/>
            </a:rPr>
            <a:t>養豚農業実態調査」を</a:t>
          </a:r>
          <a:r>
            <a:rPr kumimoji="1" lang="en-US" altLang="ja-JP" sz="1050">
              <a:latin typeface="Meiryo UI" panose="020B0604030504040204" pitchFamily="50" charset="-128"/>
              <a:ea typeface="Meiryo UI" panose="020B0604030504040204" pitchFamily="50" charset="-128"/>
            </a:rPr>
            <a:t>Excel</a:t>
          </a:r>
          <a:r>
            <a:rPr kumimoji="1" lang="ja-JP" altLang="en-US" sz="1050">
              <a:latin typeface="Meiryo UI" panose="020B0604030504040204" pitchFamily="50" charset="-128"/>
              <a:ea typeface="Meiryo UI" panose="020B0604030504040204" pitchFamily="50" charset="-128"/>
            </a:rPr>
            <a:t>形式で回答するものです。ご自身で保存をしないと回答頂いたデータは消えてしまうのでご注意ください。</a:t>
          </a:r>
          <a:endParaRPr kumimoji="1" lang="en-US" altLang="ja-JP" sz="1050">
            <a:latin typeface="Meiryo UI" panose="020B0604030504040204" pitchFamily="50" charset="-128"/>
            <a:ea typeface="Meiryo UI" panose="020B0604030504040204" pitchFamily="50" charset="-128"/>
          </a:endParaRPr>
        </a:p>
        <a:p>
          <a:r>
            <a:rPr kumimoji="1" lang="ja-JP" altLang="en-US" sz="1050">
              <a:latin typeface="Meiryo UI" panose="020B0604030504040204" pitchFamily="50" charset="-128"/>
              <a:ea typeface="Meiryo UI" panose="020B0604030504040204" pitchFamily="50" charset="-128"/>
            </a:rPr>
            <a:t>回答方法は紙の形式と同じですが、未回答や回答不要な場所に回答すると、「お知らせ欄」などに注意事項が表示されます。</a:t>
          </a:r>
          <a:endParaRPr kumimoji="1" lang="en-US" altLang="ja-JP" sz="1050">
            <a:latin typeface="Meiryo UI" panose="020B0604030504040204" pitchFamily="50" charset="-128"/>
            <a:ea typeface="Meiryo UI" panose="020B0604030504040204" pitchFamily="50" charset="-128"/>
          </a:endParaRPr>
        </a:p>
        <a:p>
          <a:r>
            <a:rPr kumimoji="1" lang="ja-JP" altLang="en-US" sz="1050">
              <a:latin typeface="Meiryo UI" panose="020B0604030504040204" pitchFamily="50" charset="-128"/>
              <a:ea typeface="Meiryo UI" panose="020B0604030504040204" pitchFamily="50" charset="-128"/>
            </a:rPr>
            <a:t>調査票内にある　　　　　　　　　は自動計算されるので記入不要です。また　　　　　　　　　はプルダウンより選択をお願いします。</a:t>
          </a:r>
          <a:endParaRPr kumimoji="1" lang="en-US" altLang="ja-JP" sz="1050">
            <a:latin typeface="Meiryo UI" panose="020B0604030504040204" pitchFamily="50" charset="-128"/>
            <a:ea typeface="Meiryo UI" panose="020B0604030504040204" pitchFamily="50" charset="-128"/>
          </a:endParaRPr>
        </a:p>
        <a:p>
          <a:r>
            <a:rPr kumimoji="1" lang="ja-JP" altLang="en-US" sz="1050">
              <a:latin typeface="Meiryo UI" panose="020B0604030504040204" pitchFamily="50" charset="-128"/>
              <a:ea typeface="Meiryo UI" panose="020B0604030504040204" pitchFamily="50" charset="-128"/>
            </a:rPr>
            <a:t>回答が終了したしたら、必ず保存してください。保存後は以下のメールアドレスに添付で送信をお願い致します。</a:t>
          </a:r>
          <a:endParaRPr kumimoji="1" lang="en-US" altLang="ja-JP" sz="1050">
            <a:latin typeface="Meiryo UI" panose="020B0604030504040204" pitchFamily="50" charset="-128"/>
            <a:ea typeface="Meiryo UI" panose="020B0604030504040204" pitchFamily="50" charset="-128"/>
          </a:endParaRPr>
        </a:p>
        <a:p>
          <a:r>
            <a:rPr kumimoji="1" lang="ja-JP" altLang="en-US" sz="1050">
              <a:latin typeface="Meiryo UI" panose="020B0604030504040204" pitchFamily="50" charset="-128"/>
              <a:ea typeface="Meiryo UI" panose="020B0604030504040204" pitchFamily="50" charset="-128"/>
            </a:rPr>
            <a:t>送付先メールアドレス：</a:t>
          </a:r>
          <a:r>
            <a:rPr kumimoji="1" lang="en-US" altLang="ja-JP" sz="1050">
              <a:latin typeface="Meiryo UI" panose="020B0604030504040204" pitchFamily="50" charset="-128"/>
              <a:ea typeface="Meiryo UI" panose="020B0604030504040204" pitchFamily="50" charset="-128"/>
            </a:rPr>
            <a:t>jppa@goocompany.co.jp</a:t>
          </a:r>
          <a:r>
            <a:rPr kumimoji="1" lang="ja-JP" altLang="en-US" sz="1050">
              <a:latin typeface="Meiryo UI" panose="020B0604030504040204" pitchFamily="50" charset="-128"/>
              <a:ea typeface="Meiryo UI" panose="020B0604030504040204" pitchFamily="50" charset="-128"/>
            </a:rPr>
            <a:t>　送信が完了すると必ず上記のメールアドレスから返信があります。</a:t>
          </a:r>
          <a:br>
            <a:rPr kumimoji="1" lang="en-US" altLang="ja-JP" sz="1050">
              <a:latin typeface="Meiryo UI" panose="020B0604030504040204" pitchFamily="50" charset="-128"/>
              <a:ea typeface="Meiryo UI" panose="020B0604030504040204" pitchFamily="50" charset="-128"/>
            </a:rPr>
          </a:br>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お願い</a:t>
          </a:r>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このファイルの２シート目「</a:t>
          </a:r>
          <a:r>
            <a:rPr kumimoji="1" lang="en-US" altLang="ja-JP" sz="1050">
              <a:latin typeface="Meiryo UI" panose="020B0604030504040204" pitchFamily="50" charset="-128"/>
              <a:ea typeface="Meiryo UI" panose="020B0604030504040204" pitchFamily="50" charset="-128"/>
            </a:rPr>
            <a:t>data</a:t>
          </a:r>
          <a:r>
            <a:rPr kumimoji="1" lang="ja-JP" altLang="en-US" sz="1050">
              <a:latin typeface="Meiryo UI" panose="020B0604030504040204" pitchFamily="50" charset="-128"/>
              <a:ea typeface="Meiryo UI" panose="020B0604030504040204" pitchFamily="50" charset="-128"/>
            </a:rPr>
            <a:t>」は回答内容を保存しております。入力したり消去しないようお願い致します。</a:t>
          </a:r>
          <a:endParaRPr kumimoji="1" lang="en-US" altLang="ja-JP" sz="1050">
            <a:latin typeface="Meiryo UI" panose="020B0604030504040204" pitchFamily="50" charset="-128"/>
            <a:ea typeface="Meiryo UI" panose="020B0604030504040204" pitchFamily="50" charset="-128"/>
          </a:endParaRPr>
        </a:p>
        <a:p>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注意事項</a:t>
          </a:r>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ラジオボタン（○にチェック）の設問は１度入れると付け直しは可能ですが、消すことは出来ません。間違えてチェックした場合はそのままお進みください。</a:t>
          </a:r>
          <a:endParaRPr kumimoji="1" lang="en-US" altLang="ja-JP" sz="1050">
            <a:latin typeface="Meiryo UI" panose="020B0604030504040204" pitchFamily="50" charset="-128"/>
            <a:ea typeface="Meiryo UI" panose="020B0604030504040204" pitchFamily="50" charset="-128"/>
          </a:endParaRPr>
        </a:p>
        <a:p>
          <a:endParaRPr kumimoji="1" lang="ja-JP" altLang="en-US" sz="1050">
            <a:latin typeface="Meiryo UI" panose="020B0604030504040204" pitchFamily="50" charset="-128"/>
            <a:ea typeface="Meiryo UI" panose="020B0604030504040204" pitchFamily="50" charset="-128"/>
          </a:endParaRPr>
        </a:p>
        <a:p>
          <a:endParaRPr kumimoji="1" lang="ja-JP" altLang="en-US" sz="1050">
            <a:latin typeface="Meiryo UI" panose="020B0604030504040204" pitchFamily="50" charset="-128"/>
            <a:ea typeface="Meiryo UI" panose="020B0604030504040204" pitchFamily="50" charset="-128"/>
          </a:endParaRPr>
        </a:p>
      </xdr:txBody>
    </xdr:sp>
    <xdr:clientData/>
  </xdr:twoCellAnchor>
  <xdr:twoCellAnchor>
    <xdr:from>
      <xdr:col>2</xdr:col>
      <xdr:colOff>285750</xdr:colOff>
      <xdr:row>3</xdr:row>
      <xdr:rowOff>93661</xdr:rowOff>
    </xdr:from>
    <xdr:to>
      <xdr:col>4</xdr:col>
      <xdr:colOff>295274</xdr:colOff>
      <xdr:row>4</xdr:row>
      <xdr:rowOff>38101</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1000125" y="779461"/>
          <a:ext cx="676274" cy="192090"/>
        </a:xfrm>
        <a:prstGeom prst="rect">
          <a:avLst/>
        </a:prstGeom>
        <a:solidFill>
          <a:schemeClr val="accent2">
            <a:lumMod val="60000"/>
            <a:lumOff val="40000"/>
          </a:schemeClr>
        </a:solidFill>
        <a:ln w="952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900" b="1"/>
        </a:p>
      </xdr:txBody>
    </xdr:sp>
    <xdr:clientData/>
  </xdr:twoCellAnchor>
  <xdr:twoCellAnchor>
    <xdr:from>
      <xdr:col>11</xdr:col>
      <xdr:colOff>247649</xdr:colOff>
      <xdr:row>3</xdr:row>
      <xdr:rowOff>85725</xdr:rowOff>
    </xdr:from>
    <xdr:to>
      <xdr:col>13</xdr:col>
      <xdr:colOff>209548</xdr:colOff>
      <xdr:row>4</xdr:row>
      <xdr:rowOff>38100</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4019549" y="771525"/>
          <a:ext cx="676274" cy="200025"/>
        </a:xfrm>
        <a:prstGeom prst="rect">
          <a:avLst/>
        </a:prstGeom>
        <a:solidFill>
          <a:schemeClr val="tx2">
            <a:lumMod val="20000"/>
            <a:lumOff val="80000"/>
          </a:schemeClr>
        </a:solidFill>
        <a:ln w="952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900" b="1"/>
        </a:p>
      </xdr:txBody>
    </xdr:sp>
    <xdr:clientData/>
  </xdr:twoCellAnchor>
  <xdr:twoCellAnchor>
    <xdr:from>
      <xdr:col>0</xdr:col>
      <xdr:colOff>9525</xdr:colOff>
      <xdr:row>498</xdr:row>
      <xdr:rowOff>104774</xdr:rowOff>
    </xdr:from>
    <xdr:to>
      <xdr:col>20</xdr:col>
      <xdr:colOff>0</xdr:colOff>
      <xdr:row>507</xdr:row>
      <xdr:rowOff>114299</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9525" y="119814974"/>
          <a:ext cx="6829425" cy="2238375"/>
        </a:xfrm>
        <a:prstGeom prst="rect">
          <a:avLst/>
        </a:prstGeom>
        <a:solidFill>
          <a:schemeClr val="lt1"/>
        </a:solidFill>
        <a:ln w="9525" cmpd="sng">
          <a:solidFill>
            <a:schemeClr val="tx1">
              <a:lumMod val="50000"/>
              <a:lumOff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a:solidFill>
                <a:srgbClr val="FF0000"/>
              </a:solidFill>
              <a:effectLst/>
              <a:latin typeface="+mn-lt"/>
              <a:ea typeface="+mn-ea"/>
              <a:cs typeface="+mn-cs"/>
            </a:rPr>
            <a:t>11</a:t>
          </a:r>
          <a:r>
            <a:rPr lang="ja-JP" altLang="ja-JP" sz="1100">
              <a:solidFill>
                <a:srgbClr val="FF0000"/>
              </a:solidFill>
              <a:effectLst/>
              <a:latin typeface="+mn-lt"/>
              <a:ea typeface="+mn-ea"/>
              <a:cs typeface="+mn-cs"/>
            </a:rPr>
            <a:t>月</a:t>
          </a:r>
          <a:r>
            <a:rPr lang="en-US" altLang="ja-JP" sz="1100">
              <a:solidFill>
                <a:srgbClr val="FF0000"/>
              </a:solidFill>
              <a:effectLst/>
              <a:latin typeface="+mn-lt"/>
              <a:ea typeface="+mn-ea"/>
              <a:cs typeface="+mn-cs"/>
            </a:rPr>
            <a:t>30</a:t>
          </a:r>
          <a:r>
            <a:rPr lang="ja-JP" altLang="ja-JP" sz="1100">
              <a:solidFill>
                <a:srgbClr val="FF0000"/>
              </a:solidFill>
              <a:effectLst/>
              <a:latin typeface="+mn-lt"/>
              <a:ea typeface="+mn-ea"/>
              <a:cs typeface="+mn-cs"/>
            </a:rPr>
            <a:t>日（</a:t>
          </a:r>
          <a:r>
            <a:rPr lang="ja-JP" altLang="en-US" sz="1100">
              <a:solidFill>
                <a:srgbClr val="FF0000"/>
              </a:solidFill>
              <a:effectLst/>
              <a:latin typeface="+mn-lt"/>
              <a:ea typeface="+mn-ea"/>
              <a:cs typeface="+mn-cs"/>
            </a:rPr>
            <a:t>土</a:t>
          </a:r>
          <a:r>
            <a:rPr lang="ja-JP" altLang="ja-JP" sz="1100">
              <a:solidFill>
                <a:srgbClr val="FF0000"/>
              </a:solidFill>
              <a:effectLst/>
              <a:latin typeface="+mn-lt"/>
              <a:ea typeface="+mn-ea"/>
              <a:cs typeface="+mn-cs"/>
            </a:rPr>
            <a:t>）まで</a:t>
          </a:r>
          <a:r>
            <a:rPr lang="ja-JP" altLang="ja-JP" sz="1100">
              <a:solidFill>
                <a:schemeClr val="dk1"/>
              </a:solidFill>
              <a:effectLst/>
              <a:latin typeface="+mn-lt"/>
              <a:ea typeface="+mn-ea"/>
              <a:cs typeface="+mn-cs"/>
            </a:rPr>
            <a:t>にご回答いただき、下記アドレス宛てにメールの送付をお願いします。</a:t>
          </a:r>
        </a:p>
        <a:p>
          <a:r>
            <a:rPr lang="ja-JP" altLang="ja-JP" sz="1100">
              <a:solidFill>
                <a:schemeClr val="dk1"/>
              </a:solidFill>
              <a:effectLst/>
              <a:latin typeface="+mn-lt"/>
              <a:ea typeface="+mn-ea"/>
              <a:cs typeface="+mn-cs"/>
            </a:rPr>
            <a:t>送付先アドレス：</a:t>
          </a:r>
          <a:r>
            <a:rPr lang="en-US" altLang="ja-JP" sz="1100">
              <a:solidFill>
                <a:schemeClr val="dk1"/>
              </a:solidFill>
              <a:effectLst/>
              <a:latin typeface="+mn-lt"/>
              <a:ea typeface="+mn-ea"/>
              <a:cs typeface="+mn-cs"/>
            </a:rPr>
            <a:t>jppa@goocompany.co.jp</a:t>
          </a:r>
          <a:endParaRPr lang="ja-JP" altLang="ja-JP" sz="1100">
            <a:solidFill>
              <a:schemeClr val="dk1"/>
            </a:solidFill>
            <a:effectLst/>
            <a:latin typeface="+mn-lt"/>
            <a:ea typeface="+mn-ea"/>
            <a:cs typeface="+mn-cs"/>
          </a:endParaRPr>
        </a:p>
        <a:p>
          <a:r>
            <a:rPr lang="ja-JP" altLang="ja-JP" sz="1100">
              <a:solidFill>
                <a:schemeClr val="dk1"/>
              </a:solidFill>
              <a:effectLst/>
              <a:latin typeface="+mn-lt"/>
              <a:ea typeface="+mn-ea"/>
              <a:cs typeface="+mn-cs"/>
            </a:rPr>
            <a:t>※送信が完了すると上記のメールアドレスから自動返送メールが届きます。</a:t>
          </a:r>
        </a:p>
        <a:p>
          <a:r>
            <a:rPr lang="ja-JP" altLang="ja-JP" sz="1100">
              <a:solidFill>
                <a:schemeClr val="dk1"/>
              </a:solidFill>
              <a:effectLst/>
              <a:latin typeface="+mn-lt"/>
              <a:ea typeface="+mn-ea"/>
              <a:cs typeface="+mn-cs"/>
            </a:rPr>
            <a:t>※エクセルフォームの集計は調査会社である有限会社グーカンパニーに受託しています。</a:t>
          </a:r>
        </a:p>
        <a:p>
          <a:r>
            <a:rPr lang="en-US" altLang="ja-JP" sz="1100">
              <a:solidFill>
                <a:schemeClr val="dk1"/>
              </a:solidFill>
              <a:effectLst/>
              <a:latin typeface="+mn-lt"/>
              <a:ea typeface="+mn-ea"/>
              <a:cs typeface="+mn-cs"/>
            </a:rPr>
            <a:t> </a:t>
          </a:r>
          <a:endParaRPr lang="ja-JP" altLang="ja-JP" sz="1100">
            <a:solidFill>
              <a:schemeClr val="dk1"/>
            </a:solidFill>
            <a:effectLst/>
            <a:latin typeface="+mn-lt"/>
            <a:ea typeface="+mn-ea"/>
            <a:cs typeface="+mn-cs"/>
          </a:endParaRPr>
        </a:p>
        <a:p>
          <a:r>
            <a:rPr lang="en-US" altLang="ja-JP" sz="1100">
              <a:solidFill>
                <a:schemeClr val="dk1"/>
              </a:solidFill>
              <a:effectLst/>
              <a:latin typeface="+mn-lt"/>
              <a:ea typeface="+mn-ea"/>
              <a:cs typeface="+mn-cs"/>
            </a:rPr>
            <a:t>【</a:t>
          </a:r>
          <a:r>
            <a:rPr lang="ja-JP" altLang="ja-JP" sz="1100">
              <a:solidFill>
                <a:schemeClr val="dk1"/>
              </a:solidFill>
              <a:effectLst/>
              <a:latin typeface="+mn-lt"/>
              <a:ea typeface="+mn-ea"/>
              <a:cs typeface="+mn-cs"/>
            </a:rPr>
            <a:t>送付時の注意</a:t>
          </a:r>
          <a:r>
            <a:rPr lang="en-US" altLang="ja-JP" sz="1100">
              <a:solidFill>
                <a:schemeClr val="dk1"/>
              </a:solidFill>
              <a:effectLst/>
              <a:latin typeface="+mn-lt"/>
              <a:ea typeface="+mn-ea"/>
              <a:cs typeface="+mn-cs"/>
            </a:rPr>
            <a:t>】</a:t>
          </a:r>
          <a:endParaRPr lang="ja-JP" altLang="ja-JP" sz="1100">
            <a:solidFill>
              <a:schemeClr val="dk1"/>
            </a:solidFill>
            <a:effectLst/>
            <a:latin typeface="+mn-lt"/>
            <a:ea typeface="+mn-ea"/>
            <a:cs typeface="+mn-cs"/>
          </a:endParaRPr>
        </a:p>
        <a:p>
          <a:r>
            <a:rPr lang="ja-JP" altLang="ja-JP" sz="1100">
              <a:solidFill>
                <a:schemeClr val="dk1"/>
              </a:solidFill>
              <a:effectLst/>
              <a:latin typeface="+mn-lt"/>
              <a:ea typeface="+mn-ea"/>
              <a:cs typeface="+mn-cs"/>
            </a:rPr>
            <a:t>エクセルフォームを上記アドレスに送信する際にはファイル名を「都道府県名</a:t>
          </a:r>
          <a:r>
            <a:rPr lang="en-US" altLang="ja-JP" sz="1100">
              <a:solidFill>
                <a:schemeClr val="dk1"/>
              </a:solidFill>
              <a:effectLst/>
              <a:latin typeface="+mn-lt"/>
              <a:ea typeface="+mn-ea"/>
              <a:cs typeface="+mn-cs"/>
            </a:rPr>
            <a:t>-</a:t>
          </a:r>
          <a:r>
            <a:rPr lang="ja-JP" altLang="ja-JP" sz="1100">
              <a:solidFill>
                <a:schemeClr val="dk1"/>
              </a:solidFill>
              <a:effectLst/>
              <a:latin typeface="+mn-lt"/>
              <a:ea typeface="+mn-ea"/>
              <a:cs typeface="+mn-cs"/>
            </a:rPr>
            <a:t>（ハイフン）農家名・個人名等」に変更の上、送付をお願いいたします。</a:t>
          </a:r>
        </a:p>
        <a:p>
          <a:r>
            <a:rPr lang="ja-JP" altLang="ja-JP" sz="1100">
              <a:solidFill>
                <a:schemeClr val="dk1"/>
              </a:solidFill>
              <a:effectLst/>
              <a:latin typeface="+mn-lt"/>
              <a:ea typeface="+mn-ea"/>
              <a:cs typeface="+mn-cs"/>
            </a:rPr>
            <a:t>（例）「東京都‐（株）代々木種豚場」、「東京都‐代々木太朗」等。</a:t>
          </a:r>
        </a:p>
        <a:p>
          <a:endParaRPr kumimoji="1" lang="ja-JP" altLang="en-US" sz="1050">
            <a:latin typeface="Meiryo UI" panose="020B0604030504040204" pitchFamily="50" charset="-128"/>
            <a:ea typeface="Meiryo UI" panose="020B0604030504040204" pitchFamily="50" charset="-128"/>
          </a:endParaRPr>
        </a:p>
        <a:p>
          <a:endParaRPr kumimoji="1" lang="ja-JP" altLang="en-US" sz="1050">
            <a:latin typeface="Meiryo UI" panose="020B0604030504040204" pitchFamily="50" charset="-128"/>
            <a:ea typeface="Meiryo UI" panose="020B060403050404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323850</xdr:colOff>
          <xdr:row>42</xdr:row>
          <xdr:rowOff>0</xdr:rowOff>
        </xdr:from>
        <xdr:to>
          <xdr:col>20</xdr:col>
          <xdr:colOff>9525</xdr:colOff>
          <xdr:row>46</xdr:row>
          <xdr:rowOff>85725</xdr:rowOff>
        </xdr:to>
        <xdr:sp macro="" textlink="">
          <xdr:nvSpPr>
            <xdr:cNvPr id="1773" name="Group Box 749" hidden="1">
              <a:extLst>
                <a:ext uri="{63B3BB69-23CF-44E3-9099-C40C66FF867C}">
                  <a14:compatExt spid="_x0000_s1773"/>
                </a:ext>
                <a:ext uri="{FF2B5EF4-FFF2-40B4-BE49-F238E27FC236}">
                  <a16:creationId xmlns:a16="http://schemas.microsoft.com/office/drawing/2014/main" id="{00000000-0008-0000-0000-0000ED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5</xdr:col>
      <xdr:colOff>257175</xdr:colOff>
      <xdr:row>169</xdr:row>
      <xdr:rowOff>133350</xdr:rowOff>
    </xdr:from>
    <xdr:to>
      <xdr:col>7</xdr:col>
      <xdr:colOff>264795</xdr:colOff>
      <xdr:row>169</xdr:row>
      <xdr:rowOff>133350</xdr:rowOff>
    </xdr:to>
    <xdr:cxnSp macro="">
      <xdr:nvCxnSpPr>
        <xdr:cNvPr id="11" name="直線矢印コネクタ 10">
          <a:extLst>
            <a:ext uri="{FF2B5EF4-FFF2-40B4-BE49-F238E27FC236}">
              <a16:creationId xmlns:a16="http://schemas.microsoft.com/office/drawing/2014/main" id="{00000000-0008-0000-0000-00000B000000}"/>
            </a:ext>
          </a:extLst>
        </xdr:cNvPr>
        <xdr:cNvCxnSpPr/>
      </xdr:nvCxnSpPr>
      <xdr:spPr>
        <a:xfrm>
          <a:off x="1971675" y="43462575"/>
          <a:ext cx="67437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85725</xdr:colOff>
          <xdr:row>193</xdr:row>
          <xdr:rowOff>9525</xdr:rowOff>
        </xdr:from>
        <xdr:to>
          <xdr:col>5</xdr:col>
          <xdr:colOff>161925</xdr:colOff>
          <xdr:row>193</xdr:row>
          <xdr:rowOff>247650</xdr:rowOff>
        </xdr:to>
        <xdr:sp macro="" textlink="">
          <xdr:nvSpPr>
            <xdr:cNvPr id="1778" name="Option Button 754" hidden="1">
              <a:extLst>
                <a:ext uri="{63B3BB69-23CF-44E3-9099-C40C66FF867C}">
                  <a14:compatExt spid="_x0000_s1778"/>
                </a:ext>
                <a:ext uri="{FF2B5EF4-FFF2-40B4-BE49-F238E27FC236}">
                  <a16:creationId xmlns:a16="http://schemas.microsoft.com/office/drawing/2014/main" id="{00000000-0008-0000-0000-0000F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1.自然交配のみ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194</xdr:row>
          <xdr:rowOff>19050</xdr:rowOff>
        </xdr:from>
        <xdr:to>
          <xdr:col>6</xdr:col>
          <xdr:colOff>114300</xdr:colOff>
          <xdr:row>194</xdr:row>
          <xdr:rowOff>257175</xdr:rowOff>
        </xdr:to>
        <xdr:sp macro="" textlink="">
          <xdr:nvSpPr>
            <xdr:cNvPr id="1779" name="Option Button 755" hidden="1">
              <a:extLst>
                <a:ext uri="{63B3BB69-23CF-44E3-9099-C40C66FF867C}">
                  <a14:compatExt spid="_x0000_s1779"/>
                </a:ext>
                <a:ext uri="{FF2B5EF4-FFF2-40B4-BE49-F238E27FC236}">
                  <a16:creationId xmlns:a16="http://schemas.microsoft.com/office/drawing/2014/main" id="{00000000-0008-0000-0000-0000F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2.人工授精のみ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195</xdr:row>
          <xdr:rowOff>38100</xdr:rowOff>
        </xdr:from>
        <xdr:to>
          <xdr:col>6</xdr:col>
          <xdr:colOff>114300</xdr:colOff>
          <xdr:row>195</xdr:row>
          <xdr:rowOff>276225</xdr:rowOff>
        </xdr:to>
        <xdr:sp macro="" textlink="">
          <xdr:nvSpPr>
            <xdr:cNvPr id="1780" name="Option Button 756" hidden="1">
              <a:extLst>
                <a:ext uri="{63B3BB69-23CF-44E3-9099-C40C66FF867C}">
                  <a14:compatExt spid="_x0000_s1780"/>
                </a:ext>
                <a:ext uri="{FF2B5EF4-FFF2-40B4-BE49-F238E27FC236}">
                  <a16:creationId xmlns:a16="http://schemas.microsoft.com/office/drawing/2014/main" id="{00000000-0008-0000-0000-0000F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3.自然交配+人工授精の併用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196</xdr:row>
          <xdr:rowOff>47625</xdr:rowOff>
        </xdr:from>
        <xdr:to>
          <xdr:col>6</xdr:col>
          <xdr:colOff>104775</xdr:colOff>
          <xdr:row>196</xdr:row>
          <xdr:rowOff>295275</xdr:rowOff>
        </xdr:to>
        <xdr:sp macro="" textlink="">
          <xdr:nvSpPr>
            <xdr:cNvPr id="1781" name="Option Button 757" hidden="1">
              <a:extLst>
                <a:ext uri="{63B3BB69-23CF-44E3-9099-C40C66FF867C}">
                  <a14:compatExt spid="_x0000_s1781"/>
                </a:ext>
                <a:ext uri="{FF2B5EF4-FFF2-40B4-BE49-F238E27FC236}">
                  <a16:creationId xmlns:a16="http://schemas.microsoft.com/office/drawing/2014/main" id="{00000000-0008-0000-0000-0000F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4.上記に当てはまらない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264</xdr:row>
          <xdr:rowOff>9525</xdr:rowOff>
        </xdr:from>
        <xdr:to>
          <xdr:col>8</xdr:col>
          <xdr:colOff>38100</xdr:colOff>
          <xdr:row>264</xdr:row>
          <xdr:rowOff>257175</xdr:rowOff>
        </xdr:to>
        <xdr:sp macro="" textlink="">
          <xdr:nvSpPr>
            <xdr:cNvPr id="1782" name="Check Box 758" hidden="1">
              <a:extLst>
                <a:ext uri="{63B3BB69-23CF-44E3-9099-C40C66FF867C}">
                  <a14:compatExt spid="_x0000_s1782"/>
                </a:ext>
                <a:ext uri="{FF2B5EF4-FFF2-40B4-BE49-F238E27FC236}">
                  <a16:creationId xmlns:a16="http://schemas.microsoft.com/office/drawing/2014/main" id="{00000000-0008-0000-0000-0000F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1.増体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265</xdr:row>
          <xdr:rowOff>9525</xdr:rowOff>
        </xdr:from>
        <xdr:to>
          <xdr:col>6</xdr:col>
          <xdr:colOff>209550</xdr:colOff>
          <xdr:row>265</xdr:row>
          <xdr:rowOff>257175</xdr:rowOff>
        </xdr:to>
        <xdr:sp macro="" textlink="">
          <xdr:nvSpPr>
            <xdr:cNvPr id="1783" name="Check Box 759" hidden="1">
              <a:extLst>
                <a:ext uri="{63B3BB69-23CF-44E3-9099-C40C66FF867C}">
                  <a14:compatExt spid="_x0000_s1783"/>
                </a:ext>
                <a:ext uri="{FF2B5EF4-FFF2-40B4-BE49-F238E27FC236}">
                  <a16:creationId xmlns:a16="http://schemas.microsoft.com/office/drawing/2014/main" id="{00000000-0008-0000-0000-0000F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2.下痢症等疾病の予防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266</xdr:row>
          <xdr:rowOff>19050</xdr:rowOff>
        </xdr:from>
        <xdr:to>
          <xdr:col>2</xdr:col>
          <xdr:colOff>323850</xdr:colOff>
          <xdr:row>266</xdr:row>
          <xdr:rowOff>266700</xdr:rowOff>
        </xdr:to>
        <xdr:sp macro="" textlink="">
          <xdr:nvSpPr>
            <xdr:cNvPr id="1784" name="Check Box 760" hidden="1">
              <a:extLst>
                <a:ext uri="{63B3BB69-23CF-44E3-9099-C40C66FF867C}">
                  <a14:compatExt spid="_x0000_s1784"/>
                </a:ext>
                <a:ext uri="{FF2B5EF4-FFF2-40B4-BE49-F238E27FC236}">
                  <a16:creationId xmlns:a16="http://schemas.microsoft.com/office/drawing/2014/main" id="{00000000-0008-0000-0000-0000F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263</xdr:row>
          <xdr:rowOff>76200</xdr:rowOff>
        </xdr:from>
        <xdr:to>
          <xdr:col>11</xdr:col>
          <xdr:colOff>9525</xdr:colOff>
          <xdr:row>267</xdr:row>
          <xdr:rowOff>19050</xdr:rowOff>
        </xdr:to>
        <xdr:sp macro="" textlink="">
          <xdr:nvSpPr>
            <xdr:cNvPr id="1786" name="Group Box 762" hidden="1">
              <a:extLst>
                <a:ext uri="{63B3BB69-23CF-44E3-9099-C40C66FF867C}">
                  <a14:compatExt spid="_x0000_s1786"/>
                </a:ext>
                <a:ext uri="{FF2B5EF4-FFF2-40B4-BE49-F238E27FC236}">
                  <a16:creationId xmlns:a16="http://schemas.microsoft.com/office/drawing/2014/main" id="{00000000-0008-0000-0000-0000FA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298</xdr:row>
          <xdr:rowOff>9525</xdr:rowOff>
        </xdr:from>
        <xdr:to>
          <xdr:col>4</xdr:col>
          <xdr:colOff>142875</xdr:colOff>
          <xdr:row>298</xdr:row>
          <xdr:rowOff>257175</xdr:rowOff>
        </xdr:to>
        <xdr:sp macro="" textlink="">
          <xdr:nvSpPr>
            <xdr:cNvPr id="1787" name="Option Button 763" hidden="1">
              <a:extLst>
                <a:ext uri="{63B3BB69-23CF-44E3-9099-C40C66FF867C}">
                  <a14:compatExt spid="_x0000_s1787"/>
                </a:ext>
                <a:ext uri="{FF2B5EF4-FFF2-40B4-BE49-F238E27FC236}">
                  <a16:creationId xmlns:a16="http://schemas.microsoft.com/office/drawing/2014/main" id="{00000000-0008-0000-0000-0000F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1.実施している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299</xdr:row>
          <xdr:rowOff>28575</xdr:rowOff>
        </xdr:from>
        <xdr:to>
          <xdr:col>9</xdr:col>
          <xdr:colOff>0</xdr:colOff>
          <xdr:row>299</xdr:row>
          <xdr:rowOff>276225</xdr:rowOff>
        </xdr:to>
        <xdr:sp macro="" textlink="">
          <xdr:nvSpPr>
            <xdr:cNvPr id="1788" name="Option Button 764" hidden="1">
              <a:extLst>
                <a:ext uri="{63B3BB69-23CF-44E3-9099-C40C66FF867C}">
                  <a14:compatExt spid="_x0000_s1788"/>
                </a:ext>
                <a:ext uri="{FF2B5EF4-FFF2-40B4-BE49-F238E27FC236}">
                  <a16:creationId xmlns:a16="http://schemas.microsoft.com/office/drawing/2014/main" id="{00000000-0008-0000-0000-0000F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2.実施していないが、興味はある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300</xdr:row>
          <xdr:rowOff>28575</xdr:rowOff>
        </xdr:from>
        <xdr:to>
          <xdr:col>5</xdr:col>
          <xdr:colOff>0</xdr:colOff>
          <xdr:row>300</xdr:row>
          <xdr:rowOff>276225</xdr:rowOff>
        </xdr:to>
        <xdr:sp macro="" textlink="">
          <xdr:nvSpPr>
            <xdr:cNvPr id="1789" name="Option Button 765" hidden="1">
              <a:extLst>
                <a:ext uri="{63B3BB69-23CF-44E3-9099-C40C66FF867C}">
                  <a14:compatExt spid="_x0000_s1789"/>
                </a:ext>
                <a:ext uri="{FF2B5EF4-FFF2-40B4-BE49-F238E27FC236}">
                  <a16:creationId xmlns:a16="http://schemas.microsoft.com/office/drawing/2014/main" id="{00000000-0008-0000-0000-0000F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3.実施していない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297</xdr:row>
          <xdr:rowOff>114300</xdr:rowOff>
        </xdr:from>
        <xdr:to>
          <xdr:col>19</xdr:col>
          <xdr:colOff>9525</xdr:colOff>
          <xdr:row>301</xdr:row>
          <xdr:rowOff>19050</xdr:rowOff>
        </xdr:to>
        <xdr:sp macro="" textlink="">
          <xdr:nvSpPr>
            <xdr:cNvPr id="1790" name="Group Box 766" hidden="1">
              <a:extLst>
                <a:ext uri="{63B3BB69-23CF-44E3-9099-C40C66FF867C}">
                  <a14:compatExt spid="_x0000_s1790"/>
                </a:ext>
                <a:ext uri="{FF2B5EF4-FFF2-40B4-BE49-F238E27FC236}">
                  <a16:creationId xmlns:a16="http://schemas.microsoft.com/office/drawing/2014/main" id="{00000000-0008-0000-0000-0000FE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425</xdr:row>
          <xdr:rowOff>57150</xdr:rowOff>
        </xdr:from>
        <xdr:to>
          <xdr:col>6</xdr:col>
          <xdr:colOff>19050</xdr:colOff>
          <xdr:row>425</xdr:row>
          <xdr:rowOff>304800</xdr:rowOff>
        </xdr:to>
        <xdr:sp macro="" textlink="">
          <xdr:nvSpPr>
            <xdr:cNvPr id="1791" name="Option Button 767" hidden="1">
              <a:extLst>
                <a:ext uri="{63B3BB69-23CF-44E3-9099-C40C66FF867C}">
                  <a14:compatExt spid="_x0000_s1791"/>
                </a:ext>
                <a:ext uri="{FF2B5EF4-FFF2-40B4-BE49-F238E27FC236}">
                  <a16:creationId xmlns:a16="http://schemas.microsoft.com/office/drawing/2014/main" id="{00000000-0008-0000-0000-0000F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1.対応は困難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426</xdr:row>
          <xdr:rowOff>47625</xdr:rowOff>
        </xdr:from>
        <xdr:to>
          <xdr:col>5</xdr:col>
          <xdr:colOff>257175</xdr:colOff>
          <xdr:row>427</xdr:row>
          <xdr:rowOff>76200</xdr:rowOff>
        </xdr:to>
        <xdr:sp macro="" textlink="">
          <xdr:nvSpPr>
            <xdr:cNvPr id="1792" name="Option Button 768" hidden="1">
              <a:extLst>
                <a:ext uri="{63B3BB69-23CF-44E3-9099-C40C66FF867C}">
                  <a14:compatExt spid="_x0000_s1792"/>
                </a:ext>
                <a:ext uri="{FF2B5EF4-FFF2-40B4-BE49-F238E27FC236}">
                  <a16:creationId xmlns:a16="http://schemas.microsoft.com/office/drawing/2014/main" id="{00000000-0008-0000-0000-00000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2.施設の改修で対応可能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427</xdr:row>
          <xdr:rowOff>123825</xdr:rowOff>
        </xdr:from>
        <xdr:to>
          <xdr:col>5</xdr:col>
          <xdr:colOff>257175</xdr:colOff>
          <xdr:row>429</xdr:row>
          <xdr:rowOff>0</xdr:rowOff>
        </xdr:to>
        <xdr:sp macro="" textlink="">
          <xdr:nvSpPr>
            <xdr:cNvPr id="1793" name="Option Button 769" hidden="1">
              <a:extLst>
                <a:ext uri="{63B3BB69-23CF-44E3-9099-C40C66FF867C}">
                  <a14:compatExt spid="_x0000_s1793"/>
                </a:ext>
                <a:ext uri="{FF2B5EF4-FFF2-40B4-BE49-F238E27FC236}">
                  <a16:creationId xmlns:a16="http://schemas.microsoft.com/office/drawing/2014/main" id="{00000000-0008-0000-0000-00000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3.現状のまま対応可能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425</xdr:row>
          <xdr:rowOff>9525</xdr:rowOff>
        </xdr:from>
        <xdr:to>
          <xdr:col>8</xdr:col>
          <xdr:colOff>104775</xdr:colOff>
          <xdr:row>429</xdr:row>
          <xdr:rowOff>47625</xdr:rowOff>
        </xdr:to>
        <xdr:sp macro="" textlink="">
          <xdr:nvSpPr>
            <xdr:cNvPr id="1794" name="Group Box 770" hidden="1">
              <a:extLst>
                <a:ext uri="{63B3BB69-23CF-44E3-9099-C40C66FF867C}">
                  <a14:compatExt spid="_x0000_s1794"/>
                </a:ext>
                <a:ext uri="{FF2B5EF4-FFF2-40B4-BE49-F238E27FC236}">
                  <a16:creationId xmlns:a16="http://schemas.microsoft.com/office/drawing/2014/main" id="{00000000-0008-0000-0000-000002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6</xdr:col>
      <xdr:colOff>23379</xdr:colOff>
      <xdr:row>425</xdr:row>
      <xdr:rowOff>182274</xdr:rowOff>
    </xdr:from>
    <xdr:to>
      <xdr:col>9</xdr:col>
      <xdr:colOff>8659</xdr:colOff>
      <xdr:row>425</xdr:row>
      <xdr:rowOff>190500</xdr:rowOff>
    </xdr:to>
    <xdr:cxnSp macro="">
      <xdr:nvCxnSpPr>
        <xdr:cNvPr id="12" name="直線矢印コネクタ 11">
          <a:extLst>
            <a:ext uri="{FF2B5EF4-FFF2-40B4-BE49-F238E27FC236}">
              <a16:creationId xmlns:a16="http://schemas.microsoft.com/office/drawing/2014/main" id="{00000000-0008-0000-0000-00000C000000}"/>
            </a:ext>
          </a:extLst>
        </xdr:cNvPr>
        <xdr:cNvCxnSpPr/>
      </xdr:nvCxnSpPr>
      <xdr:spPr>
        <a:xfrm>
          <a:off x="2092902" y="105857819"/>
          <a:ext cx="998393" cy="8226"/>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8</xdr:col>
          <xdr:colOff>333375</xdr:colOff>
          <xdr:row>426</xdr:row>
          <xdr:rowOff>133350</xdr:rowOff>
        </xdr:from>
        <xdr:to>
          <xdr:col>17</xdr:col>
          <xdr:colOff>123825</xdr:colOff>
          <xdr:row>427</xdr:row>
          <xdr:rowOff>209550</xdr:rowOff>
        </xdr:to>
        <xdr:sp macro="" textlink="">
          <xdr:nvSpPr>
            <xdr:cNvPr id="1795" name="Check Box 771" hidden="1">
              <a:extLst>
                <a:ext uri="{63B3BB69-23CF-44E3-9099-C40C66FF867C}">
                  <a14:compatExt spid="_x0000_s1795"/>
                </a:ext>
                <a:ext uri="{FF2B5EF4-FFF2-40B4-BE49-F238E27FC236}">
                  <a16:creationId xmlns:a16="http://schemas.microsoft.com/office/drawing/2014/main" id="{00000000-0008-0000-0000-00000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1.施設の能力不足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428</xdr:row>
          <xdr:rowOff>38100</xdr:rowOff>
        </xdr:from>
        <xdr:to>
          <xdr:col>19</xdr:col>
          <xdr:colOff>285750</xdr:colOff>
          <xdr:row>429</xdr:row>
          <xdr:rowOff>76200</xdr:rowOff>
        </xdr:to>
        <xdr:sp macro="" textlink="">
          <xdr:nvSpPr>
            <xdr:cNvPr id="1796" name="Check Box 772" hidden="1">
              <a:extLst>
                <a:ext uri="{63B3BB69-23CF-44E3-9099-C40C66FF867C}">
                  <a14:compatExt spid="_x0000_s1796"/>
                </a:ext>
                <a:ext uri="{FF2B5EF4-FFF2-40B4-BE49-F238E27FC236}">
                  <a16:creationId xmlns:a16="http://schemas.microsoft.com/office/drawing/2014/main" id="{00000000-0008-0000-0000-00000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2.汚水浄化処理施設に対する経費上昇に耐えられない（電気代・凝集剤等)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429</xdr:row>
          <xdr:rowOff>123825</xdr:rowOff>
        </xdr:from>
        <xdr:to>
          <xdr:col>17</xdr:col>
          <xdr:colOff>171450</xdr:colOff>
          <xdr:row>430</xdr:row>
          <xdr:rowOff>219075</xdr:rowOff>
        </xdr:to>
        <xdr:sp macro="" textlink="">
          <xdr:nvSpPr>
            <xdr:cNvPr id="1797" name="Check Box 773" hidden="1">
              <a:extLst>
                <a:ext uri="{63B3BB69-23CF-44E3-9099-C40C66FF867C}">
                  <a14:compatExt spid="_x0000_s1797"/>
                </a:ext>
                <a:ext uri="{FF2B5EF4-FFF2-40B4-BE49-F238E27FC236}">
                  <a16:creationId xmlns:a16="http://schemas.microsoft.com/office/drawing/2014/main" id="{00000000-0008-0000-0000-00000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3.管理の人員不足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430</xdr:row>
          <xdr:rowOff>266700</xdr:rowOff>
        </xdr:from>
        <xdr:to>
          <xdr:col>17</xdr:col>
          <xdr:colOff>266700</xdr:colOff>
          <xdr:row>431</xdr:row>
          <xdr:rowOff>209550</xdr:rowOff>
        </xdr:to>
        <xdr:sp macro="" textlink="">
          <xdr:nvSpPr>
            <xdr:cNvPr id="1798" name="Check Box 774" hidden="1">
              <a:extLst>
                <a:ext uri="{63B3BB69-23CF-44E3-9099-C40C66FF867C}">
                  <a14:compatExt spid="_x0000_s1798"/>
                </a:ext>
                <a:ext uri="{FF2B5EF4-FFF2-40B4-BE49-F238E27FC236}">
                  <a16:creationId xmlns:a16="http://schemas.microsoft.com/office/drawing/2014/main" id="{00000000-0008-0000-0000-00000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4.設備・機器の老朽化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431</xdr:row>
          <xdr:rowOff>257175</xdr:rowOff>
        </xdr:from>
        <xdr:to>
          <xdr:col>14</xdr:col>
          <xdr:colOff>295275</xdr:colOff>
          <xdr:row>432</xdr:row>
          <xdr:rowOff>266700</xdr:rowOff>
        </xdr:to>
        <xdr:sp macro="" textlink="">
          <xdr:nvSpPr>
            <xdr:cNvPr id="1799" name="Check Box 775" hidden="1">
              <a:extLst>
                <a:ext uri="{63B3BB69-23CF-44E3-9099-C40C66FF867C}">
                  <a14:compatExt spid="_x0000_s1799"/>
                </a:ext>
                <a:ext uri="{FF2B5EF4-FFF2-40B4-BE49-F238E27FC236}">
                  <a16:creationId xmlns:a16="http://schemas.microsoft.com/office/drawing/2014/main" id="{00000000-0008-0000-0000-00000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5.脱窒工程が無い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433</xdr:row>
          <xdr:rowOff>9525</xdr:rowOff>
        </xdr:from>
        <xdr:to>
          <xdr:col>15</xdr:col>
          <xdr:colOff>238125</xdr:colOff>
          <xdr:row>433</xdr:row>
          <xdr:rowOff>257175</xdr:rowOff>
        </xdr:to>
        <xdr:sp macro="" textlink="">
          <xdr:nvSpPr>
            <xdr:cNvPr id="1800" name="Check Box 776" hidden="1">
              <a:extLst>
                <a:ext uri="{63B3BB69-23CF-44E3-9099-C40C66FF867C}">
                  <a14:compatExt spid="_x0000_s1800"/>
                </a:ext>
                <a:ext uri="{FF2B5EF4-FFF2-40B4-BE49-F238E27FC236}">
                  <a16:creationId xmlns:a16="http://schemas.microsoft.com/office/drawing/2014/main" id="{00000000-0008-0000-0000-00000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6.改善方法が不明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434</xdr:row>
          <xdr:rowOff>9525</xdr:rowOff>
        </xdr:from>
        <xdr:to>
          <xdr:col>11</xdr:col>
          <xdr:colOff>104775</xdr:colOff>
          <xdr:row>434</xdr:row>
          <xdr:rowOff>257175</xdr:rowOff>
        </xdr:to>
        <xdr:sp macro="" textlink="">
          <xdr:nvSpPr>
            <xdr:cNvPr id="1801" name="Check Box 777" hidden="1">
              <a:extLst>
                <a:ext uri="{63B3BB69-23CF-44E3-9099-C40C66FF867C}">
                  <a14:compatExt spid="_x0000_s1801"/>
                </a:ext>
                <a:ext uri="{FF2B5EF4-FFF2-40B4-BE49-F238E27FC236}">
                  <a16:creationId xmlns:a16="http://schemas.microsoft.com/office/drawing/2014/main" id="{00000000-0008-0000-0000-00000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7.その他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426</xdr:row>
          <xdr:rowOff>76200</xdr:rowOff>
        </xdr:from>
        <xdr:to>
          <xdr:col>20</xdr:col>
          <xdr:colOff>19050</xdr:colOff>
          <xdr:row>435</xdr:row>
          <xdr:rowOff>76200</xdr:rowOff>
        </xdr:to>
        <xdr:sp macro="" textlink="">
          <xdr:nvSpPr>
            <xdr:cNvPr id="1802" name="Group Box 778" hidden="1">
              <a:extLst>
                <a:ext uri="{63B3BB69-23CF-44E3-9099-C40C66FF867C}">
                  <a14:compatExt spid="_x0000_s1802"/>
                </a:ext>
                <a:ext uri="{FF2B5EF4-FFF2-40B4-BE49-F238E27FC236}">
                  <a16:creationId xmlns:a16="http://schemas.microsoft.com/office/drawing/2014/main" id="{00000000-0008-0000-0000-00000A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450</xdr:row>
          <xdr:rowOff>28575</xdr:rowOff>
        </xdr:from>
        <xdr:to>
          <xdr:col>4</xdr:col>
          <xdr:colOff>171450</xdr:colOff>
          <xdr:row>450</xdr:row>
          <xdr:rowOff>276225</xdr:rowOff>
        </xdr:to>
        <xdr:sp macro="" textlink="">
          <xdr:nvSpPr>
            <xdr:cNvPr id="1803" name="Option Button 779" hidden="1">
              <a:extLst>
                <a:ext uri="{63B3BB69-23CF-44E3-9099-C40C66FF867C}">
                  <a14:compatExt spid="_x0000_s1803"/>
                </a:ext>
                <a:ext uri="{FF2B5EF4-FFF2-40B4-BE49-F238E27FC236}">
                  <a16:creationId xmlns:a16="http://schemas.microsoft.com/office/drawing/2014/main" id="{00000000-0008-0000-0000-00000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1.知っている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450</xdr:row>
          <xdr:rowOff>19050</xdr:rowOff>
        </xdr:from>
        <xdr:to>
          <xdr:col>10</xdr:col>
          <xdr:colOff>95250</xdr:colOff>
          <xdr:row>450</xdr:row>
          <xdr:rowOff>276225</xdr:rowOff>
        </xdr:to>
        <xdr:sp macro="" textlink="">
          <xdr:nvSpPr>
            <xdr:cNvPr id="1804" name="Option Button 780" hidden="1">
              <a:extLst>
                <a:ext uri="{63B3BB69-23CF-44E3-9099-C40C66FF867C}">
                  <a14:compatExt spid="_x0000_s1804"/>
                </a:ext>
                <a:ext uri="{FF2B5EF4-FFF2-40B4-BE49-F238E27FC236}">
                  <a16:creationId xmlns:a16="http://schemas.microsoft.com/office/drawing/2014/main" id="{00000000-0008-0000-0000-00000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知らない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449</xdr:row>
          <xdr:rowOff>104775</xdr:rowOff>
        </xdr:from>
        <xdr:to>
          <xdr:col>14</xdr:col>
          <xdr:colOff>0</xdr:colOff>
          <xdr:row>451</xdr:row>
          <xdr:rowOff>0</xdr:rowOff>
        </xdr:to>
        <xdr:sp macro="" textlink="">
          <xdr:nvSpPr>
            <xdr:cNvPr id="1806" name="Group Box 782" hidden="1">
              <a:extLst>
                <a:ext uri="{63B3BB69-23CF-44E3-9099-C40C66FF867C}">
                  <a14:compatExt spid="_x0000_s1806"/>
                </a:ext>
                <a:ext uri="{FF2B5EF4-FFF2-40B4-BE49-F238E27FC236}">
                  <a16:creationId xmlns:a16="http://schemas.microsoft.com/office/drawing/2014/main" id="{00000000-0008-0000-0000-00000E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454</xdr:row>
          <xdr:rowOff>9525</xdr:rowOff>
        </xdr:from>
        <xdr:to>
          <xdr:col>6</xdr:col>
          <xdr:colOff>28575</xdr:colOff>
          <xdr:row>454</xdr:row>
          <xdr:rowOff>257175</xdr:rowOff>
        </xdr:to>
        <xdr:sp macro="" textlink="">
          <xdr:nvSpPr>
            <xdr:cNvPr id="1808" name="Check Box 784" hidden="1">
              <a:extLst>
                <a:ext uri="{63B3BB69-23CF-44E3-9099-C40C66FF867C}">
                  <a14:compatExt spid="_x0000_s1808"/>
                </a:ext>
                <a:ext uri="{FF2B5EF4-FFF2-40B4-BE49-F238E27FC236}">
                  <a16:creationId xmlns:a16="http://schemas.microsoft.com/office/drawing/2014/main" id="{00000000-0008-0000-0000-00001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1.生産コストが上がる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455</xdr:row>
          <xdr:rowOff>19050</xdr:rowOff>
        </xdr:from>
        <xdr:to>
          <xdr:col>6</xdr:col>
          <xdr:colOff>47625</xdr:colOff>
          <xdr:row>455</xdr:row>
          <xdr:rowOff>266700</xdr:rowOff>
        </xdr:to>
        <xdr:sp macro="" textlink="">
          <xdr:nvSpPr>
            <xdr:cNvPr id="1809" name="Check Box 785" hidden="1">
              <a:extLst>
                <a:ext uri="{63B3BB69-23CF-44E3-9099-C40C66FF867C}">
                  <a14:compatExt spid="_x0000_s1809"/>
                </a:ext>
                <a:ext uri="{FF2B5EF4-FFF2-40B4-BE49-F238E27FC236}">
                  <a16:creationId xmlns:a16="http://schemas.microsoft.com/office/drawing/2014/main" id="{00000000-0008-0000-0000-00001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2.農場生産性が下がる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456</xdr:row>
          <xdr:rowOff>9525</xdr:rowOff>
        </xdr:from>
        <xdr:to>
          <xdr:col>6</xdr:col>
          <xdr:colOff>104775</xdr:colOff>
          <xdr:row>456</xdr:row>
          <xdr:rowOff>257175</xdr:rowOff>
        </xdr:to>
        <xdr:sp macro="" textlink="">
          <xdr:nvSpPr>
            <xdr:cNvPr id="1810" name="Check Box 786" hidden="1">
              <a:extLst>
                <a:ext uri="{63B3BB69-23CF-44E3-9099-C40C66FF867C}">
                  <a14:compatExt spid="_x0000_s1810"/>
                </a:ext>
                <a:ext uri="{FF2B5EF4-FFF2-40B4-BE49-F238E27FC236}">
                  <a16:creationId xmlns:a16="http://schemas.microsoft.com/office/drawing/2014/main" id="{00000000-0008-0000-0000-00001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3.対応する人員不足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454</xdr:row>
          <xdr:rowOff>19050</xdr:rowOff>
        </xdr:from>
        <xdr:to>
          <xdr:col>11</xdr:col>
          <xdr:colOff>276225</xdr:colOff>
          <xdr:row>454</xdr:row>
          <xdr:rowOff>266700</xdr:rowOff>
        </xdr:to>
        <xdr:sp macro="" textlink="">
          <xdr:nvSpPr>
            <xdr:cNvPr id="1811" name="Check Box 787" hidden="1">
              <a:extLst>
                <a:ext uri="{63B3BB69-23CF-44E3-9099-C40C66FF867C}">
                  <a14:compatExt spid="_x0000_s1811"/>
                </a:ext>
                <a:ext uri="{FF2B5EF4-FFF2-40B4-BE49-F238E27FC236}">
                  <a16:creationId xmlns:a16="http://schemas.microsoft.com/office/drawing/2014/main" id="{00000000-0008-0000-0000-00001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4.飼養頭数を減らす必要がある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455</xdr:row>
          <xdr:rowOff>9525</xdr:rowOff>
        </xdr:from>
        <xdr:to>
          <xdr:col>11</xdr:col>
          <xdr:colOff>304800</xdr:colOff>
          <xdr:row>455</xdr:row>
          <xdr:rowOff>266700</xdr:rowOff>
        </xdr:to>
        <xdr:sp macro="" textlink="">
          <xdr:nvSpPr>
            <xdr:cNvPr id="1812" name="Check Box 788" hidden="1">
              <a:extLst>
                <a:ext uri="{63B3BB69-23CF-44E3-9099-C40C66FF867C}">
                  <a14:compatExt spid="_x0000_s1812"/>
                </a:ext>
                <a:ext uri="{FF2B5EF4-FFF2-40B4-BE49-F238E27FC236}">
                  <a16:creationId xmlns:a16="http://schemas.microsoft.com/office/drawing/2014/main" id="{00000000-0008-0000-0000-00001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5.何から取り組んで良いのかわからない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455</xdr:row>
          <xdr:rowOff>266700</xdr:rowOff>
        </xdr:from>
        <xdr:to>
          <xdr:col>9</xdr:col>
          <xdr:colOff>114300</xdr:colOff>
          <xdr:row>457</xdr:row>
          <xdr:rowOff>0</xdr:rowOff>
        </xdr:to>
        <xdr:sp macro="" textlink="">
          <xdr:nvSpPr>
            <xdr:cNvPr id="1813" name="Check Box 789" hidden="1">
              <a:extLst>
                <a:ext uri="{63B3BB69-23CF-44E3-9099-C40C66FF867C}">
                  <a14:compatExt spid="_x0000_s1813"/>
                </a:ext>
                <a:ext uri="{FF2B5EF4-FFF2-40B4-BE49-F238E27FC236}">
                  <a16:creationId xmlns:a16="http://schemas.microsoft.com/office/drawing/2014/main" id="{00000000-0008-0000-0000-00001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6.その他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454</xdr:row>
          <xdr:rowOff>9525</xdr:rowOff>
        </xdr:from>
        <xdr:to>
          <xdr:col>19</xdr:col>
          <xdr:colOff>85725</xdr:colOff>
          <xdr:row>454</xdr:row>
          <xdr:rowOff>266700</xdr:rowOff>
        </xdr:to>
        <xdr:sp macro="" textlink="">
          <xdr:nvSpPr>
            <xdr:cNvPr id="1814" name="Check Box 790" hidden="1">
              <a:extLst>
                <a:ext uri="{63B3BB69-23CF-44E3-9099-C40C66FF867C}">
                  <a14:compatExt spid="_x0000_s1814"/>
                </a:ext>
                <a:ext uri="{FF2B5EF4-FFF2-40B4-BE49-F238E27FC236}">
                  <a16:creationId xmlns:a16="http://schemas.microsoft.com/office/drawing/2014/main" id="{00000000-0008-0000-0000-00001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7.課題はない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454</xdr:row>
          <xdr:rowOff>9525</xdr:rowOff>
        </xdr:from>
        <xdr:to>
          <xdr:col>19</xdr:col>
          <xdr:colOff>0</xdr:colOff>
          <xdr:row>457</xdr:row>
          <xdr:rowOff>19050</xdr:rowOff>
        </xdr:to>
        <xdr:sp macro="" textlink="">
          <xdr:nvSpPr>
            <xdr:cNvPr id="1815" name="Group Box 791" hidden="1">
              <a:extLst>
                <a:ext uri="{63B3BB69-23CF-44E3-9099-C40C66FF867C}">
                  <a14:compatExt spid="_x0000_s1815"/>
                </a:ext>
                <a:ext uri="{FF2B5EF4-FFF2-40B4-BE49-F238E27FC236}">
                  <a16:creationId xmlns:a16="http://schemas.microsoft.com/office/drawing/2014/main" id="{00000000-0008-0000-0000-000017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461</xdr:row>
          <xdr:rowOff>38100</xdr:rowOff>
        </xdr:from>
        <xdr:to>
          <xdr:col>8</xdr:col>
          <xdr:colOff>123825</xdr:colOff>
          <xdr:row>461</xdr:row>
          <xdr:rowOff>285750</xdr:rowOff>
        </xdr:to>
        <xdr:sp macro="" textlink="">
          <xdr:nvSpPr>
            <xdr:cNvPr id="1818" name="Option Button 794" hidden="1">
              <a:extLst>
                <a:ext uri="{63B3BB69-23CF-44E3-9099-C40C66FF867C}">
                  <a14:compatExt spid="_x0000_s1818"/>
                </a:ext>
                <a:ext uri="{FF2B5EF4-FFF2-40B4-BE49-F238E27FC236}">
                  <a16:creationId xmlns:a16="http://schemas.microsoft.com/office/drawing/2014/main" id="{00000000-0008-0000-0000-00001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1.農場HACCP・JGAPを導入・取得済み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462</xdr:row>
          <xdr:rowOff>9525</xdr:rowOff>
        </xdr:from>
        <xdr:to>
          <xdr:col>8</xdr:col>
          <xdr:colOff>28575</xdr:colOff>
          <xdr:row>462</xdr:row>
          <xdr:rowOff>257175</xdr:rowOff>
        </xdr:to>
        <xdr:sp macro="" textlink="">
          <xdr:nvSpPr>
            <xdr:cNvPr id="1819" name="Option Button 795" hidden="1">
              <a:extLst>
                <a:ext uri="{63B3BB69-23CF-44E3-9099-C40C66FF867C}">
                  <a14:compatExt spid="_x0000_s1819"/>
                </a:ext>
                <a:ext uri="{FF2B5EF4-FFF2-40B4-BE49-F238E27FC236}">
                  <a16:creationId xmlns:a16="http://schemas.microsoft.com/office/drawing/2014/main" id="{00000000-0008-0000-0000-00001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2.農場HACCP・JGAPを導入・取得していない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459</xdr:row>
          <xdr:rowOff>114300</xdr:rowOff>
        </xdr:from>
        <xdr:to>
          <xdr:col>14</xdr:col>
          <xdr:colOff>0</xdr:colOff>
          <xdr:row>463</xdr:row>
          <xdr:rowOff>57150</xdr:rowOff>
        </xdr:to>
        <xdr:sp macro="" textlink="">
          <xdr:nvSpPr>
            <xdr:cNvPr id="1820" name="Group Box 796" hidden="1">
              <a:extLst>
                <a:ext uri="{63B3BB69-23CF-44E3-9099-C40C66FF867C}">
                  <a14:compatExt spid="_x0000_s1820"/>
                </a:ext>
                <a:ext uri="{FF2B5EF4-FFF2-40B4-BE49-F238E27FC236}">
                  <a16:creationId xmlns:a16="http://schemas.microsoft.com/office/drawing/2014/main" id="{00000000-0008-0000-0000-00001C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184</xdr:row>
          <xdr:rowOff>295275</xdr:rowOff>
        </xdr:from>
        <xdr:to>
          <xdr:col>8</xdr:col>
          <xdr:colOff>28575</xdr:colOff>
          <xdr:row>186</xdr:row>
          <xdr:rowOff>0</xdr:rowOff>
        </xdr:to>
        <xdr:sp macro="" textlink="">
          <xdr:nvSpPr>
            <xdr:cNvPr id="1821" name="Check Box 797" hidden="1">
              <a:extLst>
                <a:ext uri="{63B3BB69-23CF-44E3-9099-C40C66FF867C}">
                  <a14:compatExt spid="_x0000_s1821"/>
                </a:ext>
                <a:ext uri="{FF2B5EF4-FFF2-40B4-BE49-F238E27FC236}">
                  <a16:creationId xmlns:a16="http://schemas.microsoft.com/office/drawing/2014/main" id="{00000000-0008-0000-0000-00001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4.防疫上、部外者を入れたくない</a:t>
              </a:r>
            </a:p>
          </xdr:txBody>
        </xdr:sp>
        <xdr:clientData/>
      </xdr:twoCellAnchor>
    </mc:Choice>
    <mc:Fallback/>
  </mc:AlternateContent>
</xdr:wsDr>
</file>

<file path=xl/theme/theme1.xml><?xml version="1.0" encoding="utf-8"?>
<a:theme xmlns:a="http://schemas.openxmlformats.org/drawingml/2006/main" name="Office テーマ">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ln>
          <a:tailEnd type="triangle"/>
        </a:ln>
      </a:spPr>
      <a:bodyPr/>
      <a:lstStyle/>
      <a:style>
        <a:lnRef idx="1">
          <a:schemeClr val="dk1"/>
        </a:lnRef>
        <a:fillRef idx="0">
          <a:schemeClr val="dk1"/>
        </a:fillRef>
        <a:effectRef idx="0">
          <a:schemeClr val="dk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99" Type="http://schemas.openxmlformats.org/officeDocument/2006/relationships/ctrlProp" Target="../ctrlProps/ctrlProp295.xml"/><Relationship Id="rId21" Type="http://schemas.openxmlformats.org/officeDocument/2006/relationships/ctrlProp" Target="../ctrlProps/ctrlProp17.xml"/><Relationship Id="rId63" Type="http://schemas.openxmlformats.org/officeDocument/2006/relationships/ctrlProp" Target="../ctrlProps/ctrlProp59.xml"/><Relationship Id="rId159" Type="http://schemas.openxmlformats.org/officeDocument/2006/relationships/ctrlProp" Target="../ctrlProps/ctrlProp155.xml"/><Relationship Id="rId170" Type="http://schemas.openxmlformats.org/officeDocument/2006/relationships/ctrlProp" Target="../ctrlProps/ctrlProp166.xml"/><Relationship Id="rId226" Type="http://schemas.openxmlformats.org/officeDocument/2006/relationships/ctrlProp" Target="../ctrlProps/ctrlProp222.xml"/><Relationship Id="rId268" Type="http://schemas.openxmlformats.org/officeDocument/2006/relationships/ctrlProp" Target="../ctrlProps/ctrlProp264.xml"/><Relationship Id="rId32" Type="http://schemas.openxmlformats.org/officeDocument/2006/relationships/ctrlProp" Target="../ctrlProps/ctrlProp28.xml"/><Relationship Id="rId74" Type="http://schemas.openxmlformats.org/officeDocument/2006/relationships/ctrlProp" Target="../ctrlProps/ctrlProp70.xml"/><Relationship Id="rId128" Type="http://schemas.openxmlformats.org/officeDocument/2006/relationships/ctrlProp" Target="../ctrlProps/ctrlProp124.xml"/><Relationship Id="rId5" Type="http://schemas.openxmlformats.org/officeDocument/2006/relationships/ctrlProp" Target="../ctrlProps/ctrlProp1.xml"/><Relationship Id="rId181" Type="http://schemas.openxmlformats.org/officeDocument/2006/relationships/ctrlProp" Target="../ctrlProps/ctrlProp177.xml"/><Relationship Id="rId237" Type="http://schemas.openxmlformats.org/officeDocument/2006/relationships/ctrlProp" Target="../ctrlProps/ctrlProp233.xml"/><Relationship Id="rId279" Type="http://schemas.openxmlformats.org/officeDocument/2006/relationships/ctrlProp" Target="../ctrlProps/ctrlProp275.xml"/><Relationship Id="rId43" Type="http://schemas.openxmlformats.org/officeDocument/2006/relationships/ctrlProp" Target="../ctrlProps/ctrlProp39.xml"/><Relationship Id="rId139" Type="http://schemas.openxmlformats.org/officeDocument/2006/relationships/ctrlProp" Target="../ctrlProps/ctrlProp135.xml"/><Relationship Id="rId290" Type="http://schemas.openxmlformats.org/officeDocument/2006/relationships/ctrlProp" Target="../ctrlProps/ctrlProp286.xml"/><Relationship Id="rId304" Type="http://schemas.openxmlformats.org/officeDocument/2006/relationships/ctrlProp" Target="../ctrlProps/ctrlProp300.xml"/><Relationship Id="rId85" Type="http://schemas.openxmlformats.org/officeDocument/2006/relationships/ctrlProp" Target="../ctrlProps/ctrlProp81.xml"/><Relationship Id="rId150" Type="http://schemas.openxmlformats.org/officeDocument/2006/relationships/ctrlProp" Target="../ctrlProps/ctrlProp146.xml"/><Relationship Id="rId192" Type="http://schemas.openxmlformats.org/officeDocument/2006/relationships/ctrlProp" Target="../ctrlProps/ctrlProp188.xml"/><Relationship Id="rId206" Type="http://schemas.openxmlformats.org/officeDocument/2006/relationships/ctrlProp" Target="../ctrlProps/ctrlProp202.xml"/><Relationship Id="rId248" Type="http://schemas.openxmlformats.org/officeDocument/2006/relationships/ctrlProp" Target="../ctrlProps/ctrlProp244.xml"/><Relationship Id="rId12" Type="http://schemas.openxmlformats.org/officeDocument/2006/relationships/ctrlProp" Target="../ctrlProps/ctrlProp8.xml"/><Relationship Id="rId108" Type="http://schemas.openxmlformats.org/officeDocument/2006/relationships/ctrlProp" Target="../ctrlProps/ctrlProp104.xml"/><Relationship Id="rId54" Type="http://schemas.openxmlformats.org/officeDocument/2006/relationships/ctrlProp" Target="../ctrlProps/ctrlProp50.xml"/><Relationship Id="rId96" Type="http://schemas.openxmlformats.org/officeDocument/2006/relationships/ctrlProp" Target="../ctrlProps/ctrlProp92.xml"/><Relationship Id="rId161" Type="http://schemas.openxmlformats.org/officeDocument/2006/relationships/ctrlProp" Target="../ctrlProps/ctrlProp157.xml"/><Relationship Id="rId217" Type="http://schemas.openxmlformats.org/officeDocument/2006/relationships/ctrlProp" Target="../ctrlProps/ctrlProp213.xml"/><Relationship Id="rId259" Type="http://schemas.openxmlformats.org/officeDocument/2006/relationships/ctrlProp" Target="../ctrlProps/ctrlProp255.xml"/><Relationship Id="rId23" Type="http://schemas.openxmlformats.org/officeDocument/2006/relationships/ctrlProp" Target="../ctrlProps/ctrlProp19.xml"/><Relationship Id="rId119" Type="http://schemas.openxmlformats.org/officeDocument/2006/relationships/ctrlProp" Target="../ctrlProps/ctrlProp115.xml"/><Relationship Id="rId270" Type="http://schemas.openxmlformats.org/officeDocument/2006/relationships/ctrlProp" Target="../ctrlProps/ctrlProp266.xml"/><Relationship Id="rId291" Type="http://schemas.openxmlformats.org/officeDocument/2006/relationships/ctrlProp" Target="../ctrlProps/ctrlProp287.xml"/><Relationship Id="rId305" Type="http://schemas.openxmlformats.org/officeDocument/2006/relationships/ctrlProp" Target="../ctrlProps/ctrlProp301.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249" Type="http://schemas.openxmlformats.org/officeDocument/2006/relationships/ctrlProp" Target="../ctrlProps/ctrlProp245.xml"/><Relationship Id="rId13" Type="http://schemas.openxmlformats.org/officeDocument/2006/relationships/ctrlProp" Target="../ctrlProps/ctrlProp9.xml"/><Relationship Id="rId109" Type="http://schemas.openxmlformats.org/officeDocument/2006/relationships/ctrlProp" Target="../ctrlProps/ctrlProp105.xml"/><Relationship Id="rId260" Type="http://schemas.openxmlformats.org/officeDocument/2006/relationships/ctrlProp" Target="../ctrlProps/ctrlProp256.xml"/><Relationship Id="rId281" Type="http://schemas.openxmlformats.org/officeDocument/2006/relationships/ctrlProp" Target="../ctrlProps/ctrlProp277.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50" Type="http://schemas.openxmlformats.org/officeDocument/2006/relationships/ctrlProp" Target="../ctrlProps/ctrlProp246.xml"/><Relationship Id="rId271" Type="http://schemas.openxmlformats.org/officeDocument/2006/relationships/ctrlProp" Target="../ctrlProps/ctrlProp267.xml"/><Relationship Id="rId292" Type="http://schemas.openxmlformats.org/officeDocument/2006/relationships/ctrlProp" Target="../ctrlProps/ctrlProp288.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261" Type="http://schemas.openxmlformats.org/officeDocument/2006/relationships/ctrlProp" Target="../ctrlProps/ctrlProp257.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282" Type="http://schemas.openxmlformats.org/officeDocument/2006/relationships/ctrlProp" Target="../ctrlProps/ctrlProp278.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1" Type="http://schemas.openxmlformats.org/officeDocument/2006/relationships/ctrlProp" Target="../ctrlProps/ctrlProp247.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272" Type="http://schemas.openxmlformats.org/officeDocument/2006/relationships/ctrlProp" Target="../ctrlProps/ctrlProp268.xml"/><Relationship Id="rId293" Type="http://schemas.openxmlformats.org/officeDocument/2006/relationships/ctrlProp" Target="../ctrlProps/ctrlProp28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262" Type="http://schemas.openxmlformats.org/officeDocument/2006/relationships/ctrlProp" Target="../ctrlProps/ctrlProp258.xml"/><Relationship Id="rId283" Type="http://schemas.openxmlformats.org/officeDocument/2006/relationships/ctrlProp" Target="../ctrlProps/ctrlProp279.xml"/><Relationship Id="rId78" Type="http://schemas.openxmlformats.org/officeDocument/2006/relationships/ctrlProp" Target="../ctrlProps/ctrlProp74.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64" Type="http://schemas.openxmlformats.org/officeDocument/2006/relationships/ctrlProp" Target="../ctrlProps/ctrlProp160.xml"/><Relationship Id="rId185" Type="http://schemas.openxmlformats.org/officeDocument/2006/relationships/ctrlProp" Target="../ctrlProps/ctrlProp181.xml"/><Relationship Id="rId9" Type="http://schemas.openxmlformats.org/officeDocument/2006/relationships/ctrlProp" Target="../ctrlProps/ctrlProp5.xml"/><Relationship Id="rId210" Type="http://schemas.openxmlformats.org/officeDocument/2006/relationships/ctrlProp" Target="../ctrlProps/ctrlProp206.xml"/><Relationship Id="rId26" Type="http://schemas.openxmlformats.org/officeDocument/2006/relationships/ctrlProp" Target="../ctrlProps/ctrlProp22.xml"/><Relationship Id="rId231" Type="http://schemas.openxmlformats.org/officeDocument/2006/relationships/ctrlProp" Target="../ctrlProps/ctrlProp227.xml"/><Relationship Id="rId252" Type="http://schemas.openxmlformats.org/officeDocument/2006/relationships/ctrlProp" Target="../ctrlProps/ctrlProp248.xml"/><Relationship Id="rId273" Type="http://schemas.openxmlformats.org/officeDocument/2006/relationships/ctrlProp" Target="../ctrlProps/ctrlProp269.xml"/><Relationship Id="rId294" Type="http://schemas.openxmlformats.org/officeDocument/2006/relationships/ctrlProp" Target="../ctrlProps/ctrlProp290.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263" Type="http://schemas.openxmlformats.org/officeDocument/2006/relationships/ctrlProp" Target="../ctrlProps/ctrlProp259.xml"/><Relationship Id="rId284" Type="http://schemas.openxmlformats.org/officeDocument/2006/relationships/ctrlProp" Target="../ctrlProps/ctrlProp280.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53" Type="http://schemas.openxmlformats.org/officeDocument/2006/relationships/ctrlProp" Target="../ctrlProps/ctrlProp249.xml"/><Relationship Id="rId274" Type="http://schemas.openxmlformats.org/officeDocument/2006/relationships/ctrlProp" Target="../ctrlProps/ctrlProp270.xml"/><Relationship Id="rId295" Type="http://schemas.openxmlformats.org/officeDocument/2006/relationships/ctrlProp" Target="../ctrlProps/ctrlProp291.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243" Type="http://schemas.openxmlformats.org/officeDocument/2006/relationships/ctrlProp" Target="../ctrlProps/ctrlProp239.xml"/><Relationship Id="rId264" Type="http://schemas.openxmlformats.org/officeDocument/2006/relationships/ctrlProp" Target="../ctrlProps/ctrlProp260.xml"/><Relationship Id="rId285" Type="http://schemas.openxmlformats.org/officeDocument/2006/relationships/ctrlProp" Target="../ctrlProps/ctrlProp281.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mailto:jppa@goocompany.co.jp?subject=&#22238;&#31572;&#12375;&#12383;&#35519;&#26619;&#31080;&#36865;&#20184;"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54" Type="http://schemas.openxmlformats.org/officeDocument/2006/relationships/ctrlProp" Target="../ctrlProps/ctrlProp250.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275" Type="http://schemas.openxmlformats.org/officeDocument/2006/relationships/ctrlProp" Target="../ctrlProps/ctrlProp271.xml"/><Relationship Id="rId296" Type="http://schemas.openxmlformats.org/officeDocument/2006/relationships/ctrlProp" Target="../ctrlProps/ctrlProp292.xml"/><Relationship Id="rId300" Type="http://schemas.openxmlformats.org/officeDocument/2006/relationships/ctrlProp" Target="../ctrlProps/ctrlProp296.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244" Type="http://schemas.openxmlformats.org/officeDocument/2006/relationships/ctrlProp" Target="../ctrlProps/ctrlProp240.xml"/><Relationship Id="rId18" Type="http://schemas.openxmlformats.org/officeDocument/2006/relationships/ctrlProp" Target="../ctrlProps/ctrlProp14.xml"/><Relationship Id="rId39" Type="http://schemas.openxmlformats.org/officeDocument/2006/relationships/ctrlProp" Target="../ctrlProps/ctrlProp35.xml"/><Relationship Id="rId265" Type="http://schemas.openxmlformats.org/officeDocument/2006/relationships/ctrlProp" Target="../ctrlProps/ctrlProp261.xml"/><Relationship Id="rId286" Type="http://schemas.openxmlformats.org/officeDocument/2006/relationships/ctrlProp" Target="../ctrlProps/ctrlProp282.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55" Type="http://schemas.openxmlformats.org/officeDocument/2006/relationships/ctrlProp" Target="../ctrlProps/ctrlProp251.xml"/><Relationship Id="rId276" Type="http://schemas.openxmlformats.org/officeDocument/2006/relationships/ctrlProp" Target="../ctrlProps/ctrlProp272.xml"/><Relationship Id="rId297" Type="http://schemas.openxmlformats.org/officeDocument/2006/relationships/ctrlProp" Target="../ctrlProps/ctrlProp293.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301" Type="http://schemas.openxmlformats.org/officeDocument/2006/relationships/ctrlProp" Target="../ctrlProps/ctrlProp297.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245" Type="http://schemas.openxmlformats.org/officeDocument/2006/relationships/ctrlProp" Target="../ctrlProps/ctrlProp241.xml"/><Relationship Id="rId266" Type="http://schemas.openxmlformats.org/officeDocument/2006/relationships/ctrlProp" Target="../ctrlProps/ctrlProp262.xml"/><Relationship Id="rId287" Type="http://schemas.openxmlformats.org/officeDocument/2006/relationships/ctrlProp" Target="../ctrlProps/ctrlProp283.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256" Type="http://schemas.openxmlformats.org/officeDocument/2006/relationships/ctrlProp" Target="../ctrlProps/ctrlProp252.xml"/><Relationship Id="rId277" Type="http://schemas.openxmlformats.org/officeDocument/2006/relationships/ctrlProp" Target="../ctrlProps/ctrlProp273.xml"/><Relationship Id="rId298" Type="http://schemas.openxmlformats.org/officeDocument/2006/relationships/ctrlProp" Target="../ctrlProps/ctrlProp294.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302" Type="http://schemas.openxmlformats.org/officeDocument/2006/relationships/ctrlProp" Target="../ctrlProps/ctrlProp298.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 Id="rId246" Type="http://schemas.openxmlformats.org/officeDocument/2006/relationships/ctrlProp" Target="../ctrlProps/ctrlProp242.xml"/><Relationship Id="rId267" Type="http://schemas.openxmlformats.org/officeDocument/2006/relationships/ctrlProp" Target="../ctrlProps/ctrlProp263.xml"/><Relationship Id="rId288" Type="http://schemas.openxmlformats.org/officeDocument/2006/relationships/ctrlProp" Target="../ctrlProps/ctrlProp284.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94" Type="http://schemas.openxmlformats.org/officeDocument/2006/relationships/ctrlProp" Target="../ctrlProps/ctrlProp90.xml"/><Relationship Id="rId148" Type="http://schemas.openxmlformats.org/officeDocument/2006/relationships/ctrlProp" Target="../ctrlProps/ctrlProp144.xml"/><Relationship Id="rId169" Type="http://schemas.openxmlformats.org/officeDocument/2006/relationships/ctrlProp" Target="../ctrlProps/ctrlProp165.xml"/><Relationship Id="rId4" Type="http://schemas.openxmlformats.org/officeDocument/2006/relationships/vmlDrawing" Target="../drawings/vmlDrawing1.vml"/><Relationship Id="rId180" Type="http://schemas.openxmlformats.org/officeDocument/2006/relationships/ctrlProp" Target="../ctrlProps/ctrlProp176.xml"/><Relationship Id="rId215" Type="http://schemas.openxmlformats.org/officeDocument/2006/relationships/ctrlProp" Target="../ctrlProps/ctrlProp211.xml"/><Relationship Id="rId236" Type="http://schemas.openxmlformats.org/officeDocument/2006/relationships/ctrlProp" Target="../ctrlProps/ctrlProp232.xml"/><Relationship Id="rId257" Type="http://schemas.openxmlformats.org/officeDocument/2006/relationships/ctrlProp" Target="../ctrlProps/ctrlProp253.xml"/><Relationship Id="rId278" Type="http://schemas.openxmlformats.org/officeDocument/2006/relationships/ctrlProp" Target="../ctrlProps/ctrlProp274.xml"/><Relationship Id="rId303" Type="http://schemas.openxmlformats.org/officeDocument/2006/relationships/ctrlProp" Target="../ctrlProps/ctrlProp299.xml"/><Relationship Id="rId42" Type="http://schemas.openxmlformats.org/officeDocument/2006/relationships/ctrlProp" Target="../ctrlProps/ctrlProp38.xml"/><Relationship Id="rId84" Type="http://schemas.openxmlformats.org/officeDocument/2006/relationships/ctrlProp" Target="../ctrlProps/ctrlProp80.xml"/><Relationship Id="rId138" Type="http://schemas.openxmlformats.org/officeDocument/2006/relationships/ctrlProp" Target="../ctrlProps/ctrlProp134.xml"/><Relationship Id="rId191" Type="http://schemas.openxmlformats.org/officeDocument/2006/relationships/ctrlProp" Target="../ctrlProps/ctrlProp187.xml"/><Relationship Id="rId205" Type="http://schemas.openxmlformats.org/officeDocument/2006/relationships/ctrlProp" Target="../ctrlProps/ctrlProp201.xml"/><Relationship Id="rId247" Type="http://schemas.openxmlformats.org/officeDocument/2006/relationships/ctrlProp" Target="../ctrlProps/ctrlProp243.xml"/><Relationship Id="rId107" Type="http://schemas.openxmlformats.org/officeDocument/2006/relationships/ctrlProp" Target="../ctrlProps/ctrlProp103.xml"/><Relationship Id="rId289" Type="http://schemas.openxmlformats.org/officeDocument/2006/relationships/ctrlProp" Target="../ctrlProps/ctrlProp285.xml"/><Relationship Id="rId11" Type="http://schemas.openxmlformats.org/officeDocument/2006/relationships/ctrlProp" Target="../ctrlProps/ctrlProp7.xml"/><Relationship Id="rId53" Type="http://schemas.openxmlformats.org/officeDocument/2006/relationships/ctrlProp" Target="../ctrlProps/ctrlProp49.xml"/><Relationship Id="rId149" Type="http://schemas.openxmlformats.org/officeDocument/2006/relationships/ctrlProp" Target="../ctrlProps/ctrlProp145.xml"/><Relationship Id="rId95" Type="http://schemas.openxmlformats.org/officeDocument/2006/relationships/ctrlProp" Target="../ctrlProps/ctrlProp91.xml"/><Relationship Id="rId160" Type="http://schemas.openxmlformats.org/officeDocument/2006/relationships/ctrlProp" Target="../ctrlProps/ctrlProp156.xml"/><Relationship Id="rId216" Type="http://schemas.openxmlformats.org/officeDocument/2006/relationships/ctrlProp" Target="../ctrlProps/ctrlProp212.xml"/><Relationship Id="rId258" Type="http://schemas.openxmlformats.org/officeDocument/2006/relationships/ctrlProp" Target="../ctrlProps/ctrlProp254.xml"/><Relationship Id="rId22" Type="http://schemas.openxmlformats.org/officeDocument/2006/relationships/ctrlProp" Target="../ctrlProps/ctrlProp18.xml"/><Relationship Id="rId64" Type="http://schemas.openxmlformats.org/officeDocument/2006/relationships/ctrlProp" Target="../ctrlProps/ctrlProp60.xml"/><Relationship Id="rId118" Type="http://schemas.openxmlformats.org/officeDocument/2006/relationships/ctrlProp" Target="../ctrlProps/ctrlProp114.xml"/><Relationship Id="rId171" Type="http://schemas.openxmlformats.org/officeDocument/2006/relationships/ctrlProp" Target="../ctrlProps/ctrlProp167.xml"/><Relationship Id="rId227" Type="http://schemas.openxmlformats.org/officeDocument/2006/relationships/ctrlProp" Target="../ctrlProps/ctrlProp223.xml"/><Relationship Id="rId269" Type="http://schemas.openxmlformats.org/officeDocument/2006/relationships/ctrlProp" Target="../ctrlProps/ctrlProp265.xml"/><Relationship Id="rId33" Type="http://schemas.openxmlformats.org/officeDocument/2006/relationships/ctrlProp" Target="../ctrlProps/ctrlProp29.xml"/><Relationship Id="rId129" Type="http://schemas.openxmlformats.org/officeDocument/2006/relationships/ctrlProp" Target="../ctrlProps/ctrlProp125.xml"/><Relationship Id="rId280" Type="http://schemas.openxmlformats.org/officeDocument/2006/relationships/ctrlProp" Target="../ctrlProps/ctrlProp276.xml"/><Relationship Id="rId75" Type="http://schemas.openxmlformats.org/officeDocument/2006/relationships/ctrlProp" Target="../ctrlProps/ctrlProp71.xml"/><Relationship Id="rId140" Type="http://schemas.openxmlformats.org/officeDocument/2006/relationships/ctrlProp" Target="../ctrlProps/ctrlProp136.xml"/><Relationship Id="rId182" Type="http://schemas.openxmlformats.org/officeDocument/2006/relationships/ctrlProp" Target="../ctrlProps/ctrlProp178.xml"/><Relationship Id="rId6" Type="http://schemas.openxmlformats.org/officeDocument/2006/relationships/ctrlProp" Target="../ctrlProps/ctrlProp2.xml"/><Relationship Id="rId238" Type="http://schemas.openxmlformats.org/officeDocument/2006/relationships/ctrlProp" Target="../ctrlProps/ctrlProp23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A510"/>
  <sheetViews>
    <sheetView showGridLines="0" tabSelected="1" zoomScaleNormal="100" zoomScaleSheetLayoutView="110" workbookViewId="0"/>
  </sheetViews>
  <sheetFormatPr defaultColWidth="5.83203125" defaultRowHeight="20.100000000000001" customHeight="1"/>
  <cols>
    <col min="1" max="1" width="5.83203125" style="206" customWidth="1"/>
    <col min="2" max="2" width="6.6640625" style="193" bestFit="1" customWidth="1"/>
    <col min="3" max="6" width="5.83203125" style="193"/>
    <col min="7" max="7" width="5.83203125" style="193" customWidth="1"/>
    <col min="8" max="8" width="5.83203125" style="193"/>
    <col min="9" max="9" width="5.83203125" style="193" customWidth="1"/>
    <col min="10" max="10" width="5.83203125" style="193"/>
    <col min="11" max="11" width="6.83203125" style="193" bestFit="1" customWidth="1"/>
    <col min="12" max="12" width="6.6640625" style="193" bestFit="1" customWidth="1"/>
    <col min="13" max="15" width="5.83203125" style="193"/>
    <col min="16" max="16" width="6.1640625" style="193" bestFit="1" customWidth="1"/>
    <col min="17" max="20" width="5.83203125" style="193"/>
    <col min="21" max="21" width="2.6640625" style="193" customWidth="1"/>
    <col min="22" max="22" width="30.83203125" style="298" customWidth="1"/>
    <col min="23" max="23" width="1.83203125" style="193" customWidth="1"/>
    <col min="24" max="16384" width="5.83203125" style="193"/>
  </cols>
  <sheetData>
    <row r="1" spans="1:41" ht="15" customHeight="1">
      <c r="A1"/>
      <c r="B1"/>
      <c r="C1"/>
      <c r="D1"/>
      <c r="E1"/>
      <c r="F1"/>
      <c r="G1"/>
      <c r="H1"/>
      <c r="I1"/>
      <c r="J1"/>
      <c r="K1"/>
      <c r="L1"/>
      <c r="M1"/>
      <c r="N1"/>
      <c r="O1"/>
      <c r="P1"/>
      <c r="Q1"/>
      <c r="R1"/>
      <c r="S1"/>
      <c r="T1"/>
      <c r="U1" s="1"/>
      <c r="V1" s="214" t="s">
        <v>464</v>
      </c>
      <c r="W1" s="1"/>
    </row>
    <row r="2" spans="1:41" ht="20.100000000000001" customHeight="1">
      <c r="A2"/>
      <c r="B2"/>
      <c r="C2"/>
      <c r="D2"/>
      <c r="E2"/>
      <c r="F2"/>
      <c r="G2"/>
      <c r="H2"/>
      <c r="I2"/>
      <c r="J2"/>
      <c r="K2"/>
      <c r="L2"/>
      <c r="M2"/>
      <c r="N2"/>
      <c r="O2"/>
      <c r="P2"/>
      <c r="Q2"/>
      <c r="R2"/>
      <c r="S2"/>
      <c r="T2"/>
      <c r="U2" s="1"/>
      <c r="V2" s="290"/>
      <c r="W2" s="1"/>
    </row>
    <row r="3" spans="1:41" ht="20.100000000000001" customHeight="1">
      <c r="A3"/>
      <c r="B3"/>
      <c r="C3"/>
      <c r="D3"/>
      <c r="E3"/>
      <c r="F3"/>
      <c r="G3"/>
      <c r="H3"/>
      <c r="I3"/>
      <c r="J3"/>
      <c r="K3"/>
      <c r="L3"/>
      <c r="M3"/>
      <c r="N3"/>
      <c r="O3"/>
      <c r="P3"/>
      <c r="Q3"/>
      <c r="R3"/>
      <c r="S3"/>
      <c r="T3"/>
      <c r="U3" s="1"/>
      <c r="V3" s="290"/>
      <c r="W3" s="1"/>
    </row>
    <row r="4" spans="1:41" ht="20.100000000000001" customHeight="1">
      <c r="A4"/>
      <c r="B4"/>
      <c r="C4"/>
      <c r="D4"/>
      <c r="E4"/>
      <c r="F4"/>
      <c r="G4"/>
      <c r="H4"/>
      <c r="I4"/>
      <c r="J4"/>
      <c r="K4"/>
      <c r="L4"/>
      <c r="M4"/>
      <c r="N4"/>
      <c r="O4"/>
      <c r="P4"/>
      <c r="Q4"/>
      <c r="R4"/>
      <c r="S4"/>
      <c r="T4"/>
      <c r="U4" s="1"/>
      <c r="V4" s="290"/>
      <c r="W4" s="1"/>
    </row>
    <row r="5" spans="1:41" ht="20.100000000000001" customHeight="1">
      <c r="A5"/>
      <c r="B5"/>
      <c r="C5"/>
      <c r="D5"/>
      <c r="E5"/>
      <c r="F5"/>
      <c r="G5"/>
      <c r="H5"/>
      <c r="I5"/>
      <c r="J5"/>
      <c r="K5"/>
      <c r="L5"/>
      <c r="M5"/>
      <c r="N5"/>
      <c r="O5"/>
      <c r="P5"/>
      <c r="Q5"/>
      <c r="R5"/>
      <c r="S5"/>
      <c r="T5"/>
      <c r="U5" s="1"/>
      <c r="V5" s="290"/>
      <c r="W5" s="1"/>
    </row>
    <row r="6" spans="1:41" ht="20.100000000000001" customHeight="1">
      <c r="A6"/>
      <c r="B6"/>
      <c r="C6"/>
      <c r="D6"/>
      <c r="E6"/>
      <c r="F6"/>
      <c r="G6"/>
      <c r="H6"/>
      <c r="I6"/>
      <c r="J6"/>
      <c r="K6"/>
      <c r="L6"/>
      <c r="M6"/>
      <c r="N6"/>
      <c r="O6"/>
      <c r="P6"/>
      <c r="Q6"/>
      <c r="R6"/>
      <c r="S6"/>
      <c r="T6"/>
      <c r="U6" s="1"/>
      <c r="V6" s="290"/>
      <c r="W6" s="1"/>
    </row>
    <row r="7" spans="1:41" ht="20.100000000000001" customHeight="1">
      <c r="A7"/>
      <c r="B7"/>
      <c r="C7"/>
      <c r="D7"/>
      <c r="E7"/>
      <c r="F7"/>
      <c r="G7"/>
      <c r="H7"/>
      <c r="I7"/>
      <c r="J7"/>
      <c r="K7"/>
      <c r="L7"/>
      <c r="M7"/>
      <c r="N7"/>
      <c r="O7"/>
      <c r="P7"/>
      <c r="Q7"/>
      <c r="R7"/>
      <c r="S7"/>
      <c r="T7"/>
      <c r="U7" s="1"/>
      <c r="V7" s="290"/>
      <c r="W7" s="1"/>
    </row>
    <row r="8" spans="1:41" ht="20.100000000000001" customHeight="1">
      <c r="A8"/>
      <c r="B8"/>
      <c r="C8"/>
      <c r="D8"/>
      <c r="E8"/>
      <c r="F8"/>
      <c r="G8"/>
      <c r="H8"/>
      <c r="I8"/>
      <c r="J8"/>
      <c r="K8"/>
      <c r="L8"/>
      <c r="M8"/>
      <c r="N8"/>
      <c r="O8"/>
      <c r="P8"/>
      <c r="Q8"/>
      <c r="R8"/>
      <c r="S8"/>
      <c r="T8"/>
      <c r="U8" s="1"/>
      <c r="V8" s="291"/>
      <c r="W8" s="1"/>
    </row>
    <row r="9" spans="1:41" ht="24.95" customHeight="1">
      <c r="A9"/>
      <c r="B9"/>
      <c r="C9"/>
      <c r="D9"/>
      <c r="E9"/>
      <c r="F9"/>
      <c r="G9"/>
      <c r="H9"/>
      <c r="I9"/>
      <c r="J9"/>
      <c r="K9"/>
      <c r="L9"/>
      <c r="M9"/>
      <c r="N9"/>
      <c r="O9"/>
      <c r="P9"/>
      <c r="Q9"/>
      <c r="R9"/>
      <c r="S9"/>
      <c r="T9"/>
      <c r="U9" s="1"/>
      <c r="V9" s="291"/>
      <c r="W9" s="1"/>
    </row>
    <row r="10" spans="1:41" ht="24.95" customHeight="1">
      <c r="A10" s="474" t="s">
        <v>530</v>
      </c>
      <c r="B10" s="474"/>
      <c r="C10" s="474"/>
      <c r="D10" s="474"/>
      <c r="E10" s="474"/>
      <c r="F10" s="474"/>
      <c r="G10" s="474"/>
      <c r="H10" s="474"/>
      <c r="I10" s="474"/>
      <c r="J10" s="474"/>
      <c r="K10" s="474"/>
      <c r="L10" s="474"/>
      <c r="M10" s="474"/>
      <c r="N10" s="474"/>
      <c r="O10" s="474"/>
      <c r="P10" s="474"/>
      <c r="Q10" s="474"/>
      <c r="R10" s="474"/>
      <c r="S10" s="474"/>
      <c r="T10" s="474"/>
      <c r="U10" s="1"/>
      <c r="V10" s="291"/>
      <c r="W10" s="1"/>
      <c r="Y10" s="194"/>
    </row>
    <row r="11" spans="1:41" ht="12" customHeight="1" thickBot="1">
      <c r="A11" s="8"/>
      <c r="B11" s="1"/>
      <c r="C11" s="1"/>
      <c r="D11" s="1"/>
      <c r="E11" s="1"/>
      <c r="F11" s="1"/>
      <c r="G11" s="1"/>
      <c r="H11" s="1"/>
      <c r="I11" s="1"/>
      <c r="J11" s="1"/>
      <c r="K11" s="1"/>
      <c r="L11" s="1"/>
      <c r="M11" s="1"/>
      <c r="N11" s="1"/>
      <c r="O11" s="1"/>
      <c r="P11" s="1"/>
      <c r="Q11" s="1"/>
      <c r="R11" s="1"/>
      <c r="S11" s="1"/>
      <c r="T11" s="1"/>
      <c r="U11" s="1"/>
      <c r="V11" s="291"/>
      <c r="W11" s="1"/>
    </row>
    <row r="12" spans="1:41" ht="24.95" customHeight="1" thickBot="1">
      <c r="A12" s="347" t="s">
        <v>82</v>
      </c>
      <c r="B12" s="348"/>
      <c r="C12" s="348"/>
      <c r="D12" s="348"/>
      <c r="E12" s="348"/>
      <c r="F12" s="348"/>
      <c r="G12" s="348"/>
      <c r="H12" s="348"/>
      <c r="I12" s="348"/>
      <c r="J12" s="348"/>
      <c r="K12" s="348"/>
      <c r="L12" s="348"/>
      <c r="M12" s="348"/>
      <c r="N12" s="348"/>
      <c r="O12" s="348"/>
      <c r="P12" s="348"/>
      <c r="Q12" s="348"/>
      <c r="R12" s="348"/>
      <c r="S12" s="348"/>
      <c r="T12" s="349"/>
      <c r="U12" s="1"/>
      <c r="V12" s="291"/>
      <c r="W12" s="1"/>
    </row>
    <row r="13" spans="1:41" ht="15" customHeight="1" thickBot="1">
      <c r="A13" s="8"/>
      <c r="B13" s="1"/>
      <c r="C13" s="1"/>
      <c r="D13" s="1"/>
      <c r="E13" s="1"/>
      <c r="F13" s="1"/>
      <c r="G13" s="1"/>
      <c r="H13" s="1"/>
      <c r="I13" s="1"/>
      <c r="J13" s="1"/>
      <c r="K13" s="1"/>
      <c r="L13" s="1"/>
      <c r="M13" s="1"/>
      <c r="N13" s="1"/>
      <c r="O13" s="1"/>
      <c r="P13" s="1"/>
      <c r="Q13" s="1"/>
      <c r="R13" s="1"/>
      <c r="S13" s="1"/>
      <c r="T13" s="1"/>
      <c r="U13" s="1"/>
      <c r="V13" s="291"/>
      <c r="W13" s="1"/>
      <c r="AI13" s="195"/>
      <c r="AJ13" s="195"/>
      <c r="AK13" s="195"/>
      <c r="AL13" s="195"/>
      <c r="AM13" s="195"/>
      <c r="AN13" s="195"/>
      <c r="AO13" s="195"/>
    </row>
    <row r="14" spans="1:41" ht="20.100000000000001" customHeight="1" thickBot="1">
      <c r="A14" s="475" t="s">
        <v>70</v>
      </c>
      <c r="B14" s="476"/>
      <c r="C14" s="494"/>
      <c r="D14" s="495"/>
      <c r="E14" s="495"/>
      <c r="F14" s="495"/>
      <c r="G14" s="495"/>
      <c r="H14" s="496"/>
      <c r="I14" s="475" t="s">
        <v>70</v>
      </c>
      <c r="J14" s="476"/>
      <c r="K14" s="494"/>
      <c r="L14" s="495"/>
      <c r="M14" s="495"/>
      <c r="N14" s="495"/>
      <c r="O14" s="495"/>
      <c r="P14" s="496"/>
      <c r="Q14" s="143" t="s">
        <v>66</v>
      </c>
      <c r="R14" s="477"/>
      <c r="S14" s="478"/>
      <c r="T14" s="479"/>
      <c r="U14" s="1"/>
      <c r="V14" s="291"/>
      <c r="W14" s="1"/>
      <c r="AI14" s="195"/>
      <c r="AJ14" s="195"/>
      <c r="AK14" s="195"/>
      <c r="AL14" s="195"/>
      <c r="AM14" s="195"/>
      <c r="AN14" s="195"/>
      <c r="AO14" s="195"/>
    </row>
    <row r="15" spans="1:41" ht="20.100000000000001" customHeight="1">
      <c r="A15" s="480" t="s">
        <v>64</v>
      </c>
      <c r="B15" s="481"/>
      <c r="C15" s="492"/>
      <c r="D15" s="447"/>
      <c r="E15" s="447"/>
      <c r="F15" s="447"/>
      <c r="G15" s="447"/>
      <c r="H15" s="448"/>
      <c r="I15" s="480" t="s">
        <v>65</v>
      </c>
      <c r="J15" s="481"/>
      <c r="K15" s="492"/>
      <c r="L15" s="447"/>
      <c r="M15" s="447"/>
      <c r="N15" s="447"/>
      <c r="O15" s="447"/>
      <c r="P15" s="448"/>
      <c r="Q15" s="484" t="s">
        <v>67</v>
      </c>
      <c r="R15" s="486"/>
      <c r="S15" s="487"/>
      <c r="T15" s="488"/>
      <c r="U15" s="1"/>
      <c r="V15" s="415"/>
      <c r="W15" s="1"/>
      <c r="AI15" s="195"/>
      <c r="AJ15" s="195"/>
      <c r="AK15" s="195"/>
      <c r="AL15" s="195"/>
      <c r="AM15" s="195"/>
      <c r="AN15" s="195"/>
      <c r="AO15" s="195"/>
    </row>
    <row r="16" spans="1:41" ht="20.100000000000001" customHeight="1" thickBot="1">
      <c r="A16" s="482"/>
      <c r="B16" s="483"/>
      <c r="C16" s="493"/>
      <c r="D16" s="449"/>
      <c r="E16" s="449"/>
      <c r="F16" s="449"/>
      <c r="G16" s="449"/>
      <c r="H16" s="450"/>
      <c r="I16" s="482"/>
      <c r="J16" s="483"/>
      <c r="K16" s="493"/>
      <c r="L16" s="449"/>
      <c r="M16" s="449"/>
      <c r="N16" s="449"/>
      <c r="O16" s="449"/>
      <c r="P16" s="450"/>
      <c r="Q16" s="485"/>
      <c r="R16" s="489"/>
      <c r="S16" s="490"/>
      <c r="T16" s="491"/>
      <c r="U16" s="1"/>
      <c r="V16" s="415"/>
      <c r="W16" s="1"/>
      <c r="AI16" s="195"/>
      <c r="AJ16" s="195"/>
      <c r="AK16" s="195"/>
      <c r="AL16" s="195"/>
      <c r="AM16" s="195"/>
      <c r="AN16" s="195"/>
      <c r="AO16" s="195"/>
    </row>
    <row r="17" spans="1:43" ht="20.100000000000001" customHeight="1">
      <c r="A17" s="435" t="s">
        <v>68</v>
      </c>
      <c r="B17" s="436"/>
      <c r="C17" s="116" t="s">
        <v>69</v>
      </c>
      <c r="D17" s="433"/>
      <c r="E17" s="433"/>
      <c r="F17" s="433"/>
      <c r="G17" s="433"/>
      <c r="H17" s="434"/>
      <c r="I17" s="117" t="s">
        <v>375</v>
      </c>
      <c r="J17" s="118"/>
      <c r="K17" s="118"/>
      <c r="L17" s="118"/>
      <c r="M17" s="118"/>
      <c r="N17" s="118"/>
      <c r="O17" s="119" t="s">
        <v>391</v>
      </c>
      <c r="P17" s="118"/>
      <c r="Q17" s="118"/>
      <c r="R17" s="118"/>
      <c r="S17" s="118"/>
      <c r="T17" s="120"/>
      <c r="U17" s="1"/>
      <c r="V17" s="290" t="s">
        <v>393</v>
      </c>
      <c r="W17" s="1"/>
      <c r="X17" s="195"/>
      <c r="Y17" s="195"/>
      <c r="Z17" s="195"/>
      <c r="AA17" s="195"/>
      <c r="AB17" s="195"/>
      <c r="AC17" s="195"/>
      <c r="AD17" s="195"/>
      <c r="AE17" s="195"/>
      <c r="AF17" s="195"/>
      <c r="AG17" s="195"/>
      <c r="AH17" s="195"/>
      <c r="AI17" s="195"/>
      <c r="AJ17" s="195"/>
      <c r="AK17" s="195"/>
      <c r="AL17" s="195"/>
      <c r="AM17" s="195"/>
      <c r="AN17" s="195"/>
      <c r="AO17" s="195"/>
    </row>
    <row r="18" spans="1:43" ht="20.100000000000001" customHeight="1">
      <c r="A18" s="437"/>
      <c r="B18" s="438"/>
      <c r="C18" s="151"/>
      <c r="D18" s="151"/>
      <c r="E18" s="151"/>
      <c r="F18" s="151"/>
      <c r="G18" s="149"/>
      <c r="H18" s="447"/>
      <c r="I18" s="447"/>
      <c r="J18" s="447"/>
      <c r="K18" s="447"/>
      <c r="L18" s="447"/>
      <c r="M18" s="447"/>
      <c r="N18" s="447"/>
      <c r="O18" s="447"/>
      <c r="P18" s="447"/>
      <c r="Q18" s="447"/>
      <c r="R18" s="447"/>
      <c r="S18" s="447"/>
      <c r="T18" s="448"/>
      <c r="U18" s="1"/>
      <c r="V18" s="291"/>
      <c r="W18" s="1"/>
      <c r="X18" s="195"/>
      <c r="Y18" s="195"/>
      <c r="Z18" s="195"/>
      <c r="AA18" s="195"/>
      <c r="AB18" s="195"/>
      <c r="AC18" s="195"/>
      <c r="AD18" s="195"/>
      <c r="AE18" s="195"/>
      <c r="AF18" s="195"/>
      <c r="AG18" s="195"/>
      <c r="AH18" s="195"/>
      <c r="AI18" s="195"/>
      <c r="AJ18" s="195"/>
      <c r="AK18" s="195"/>
      <c r="AL18" s="195"/>
      <c r="AM18" s="195"/>
      <c r="AN18" s="195"/>
      <c r="AO18" s="195"/>
    </row>
    <row r="19" spans="1:43" ht="20.100000000000001" customHeight="1" thickBot="1">
      <c r="A19" s="439"/>
      <c r="B19" s="440"/>
      <c r="C19" s="151"/>
      <c r="D19" s="151"/>
      <c r="E19" s="151"/>
      <c r="F19" s="151"/>
      <c r="G19" s="149"/>
      <c r="H19" s="449"/>
      <c r="I19" s="449"/>
      <c r="J19" s="449"/>
      <c r="K19" s="449"/>
      <c r="L19" s="449"/>
      <c r="M19" s="449"/>
      <c r="N19" s="449"/>
      <c r="O19" s="449"/>
      <c r="P19" s="449"/>
      <c r="Q19" s="449"/>
      <c r="R19" s="449"/>
      <c r="S19" s="449"/>
      <c r="T19" s="450"/>
      <c r="U19" s="1"/>
      <c r="V19" s="291"/>
      <c r="W19" s="1"/>
    </row>
    <row r="20" spans="1:43" ht="20.100000000000001" customHeight="1">
      <c r="A20" s="441" t="s">
        <v>890</v>
      </c>
      <c r="B20" s="442"/>
      <c r="C20" s="122" t="s">
        <v>69</v>
      </c>
      <c r="D20" s="433"/>
      <c r="E20" s="433"/>
      <c r="F20" s="433"/>
      <c r="G20" s="433"/>
      <c r="H20" s="434"/>
      <c r="I20" s="117" t="s">
        <v>375</v>
      </c>
      <c r="J20" s="118"/>
      <c r="K20" s="118"/>
      <c r="L20" s="118"/>
      <c r="M20" s="118"/>
      <c r="N20" s="118"/>
      <c r="O20" s="119" t="s">
        <v>391</v>
      </c>
      <c r="P20" s="118"/>
      <c r="Q20" s="118"/>
      <c r="R20" s="118"/>
      <c r="S20" s="118"/>
      <c r="T20" s="120"/>
      <c r="U20" s="1"/>
      <c r="V20" s="290" t="s">
        <v>393</v>
      </c>
      <c r="W20" s="1"/>
      <c r="X20" s="195"/>
    </row>
    <row r="21" spans="1:43" ht="20.100000000000001" customHeight="1">
      <c r="A21" s="443"/>
      <c r="B21" s="444"/>
      <c r="C21" s="151"/>
      <c r="D21" s="151"/>
      <c r="E21" s="151"/>
      <c r="F21" s="151"/>
      <c r="G21" s="149"/>
      <c r="H21" s="447"/>
      <c r="I21" s="447"/>
      <c r="J21" s="447"/>
      <c r="K21" s="447"/>
      <c r="L21" s="447"/>
      <c r="M21" s="447"/>
      <c r="N21" s="447"/>
      <c r="O21" s="447"/>
      <c r="P21" s="447"/>
      <c r="Q21" s="447"/>
      <c r="R21" s="447"/>
      <c r="S21" s="447"/>
      <c r="T21" s="448"/>
      <c r="U21" s="1"/>
      <c r="V21" s="291"/>
      <c r="W21" s="1"/>
    </row>
    <row r="22" spans="1:43" ht="20.100000000000001" customHeight="1" thickBot="1">
      <c r="A22" s="445"/>
      <c r="B22" s="446"/>
      <c r="C22" s="168"/>
      <c r="D22" s="168"/>
      <c r="E22" s="168"/>
      <c r="F22" s="168"/>
      <c r="G22" s="150"/>
      <c r="H22" s="449"/>
      <c r="I22" s="449"/>
      <c r="J22" s="449"/>
      <c r="K22" s="449"/>
      <c r="L22" s="449"/>
      <c r="M22" s="449"/>
      <c r="N22" s="449"/>
      <c r="O22" s="449"/>
      <c r="P22" s="449"/>
      <c r="Q22" s="449"/>
      <c r="R22" s="449"/>
      <c r="S22" s="449"/>
      <c r="T22" s="450"/>
      <c r="U22" s="1"/>
      <c r="V22" s="291"/>
      <c r="W22" s="1"/>
    </row>
    <row r="23" spans="1:43" ht="20.100000000000001" customHeight="1" thickBot="1">
      <c r="A23" s="456" t="s">
        <v>104</v>
      </c>
      <c r="B23" s="457"/>
      <c r="C23" s="167"/>
      <c r="D23" s="123"/>
      <c r="E23" s="123"/>
      <c r="F23" s="123"/>
      <c r="G23" s="123"/>
      <c r="H23" s="124"/>
      <c r="I23" s="123"/>
      <c r="J23" s="123"/>
      <c r="K23" s="123"/>
      <c r="L23" s="115"/>
      <c r="M23" s="115"/>
      <c r="N23" s="90"/>
      <c r="O23" s="115"/>
      <c r="P23" s="90"/>
      <c r="Q23" s="90"/>
      <c r="R23" s="115"/>
      <c r="S23" s="115"/>
      <c r="T23" s="125"/>
      <c r="U23" s="1"/>
      <c r="V23" s="291"/>
      <c r="W23" s="1"/>
    </row>
    <row r="24" spans="1:43" ht="20.100000000000001" customHeight="1" thickBot="1">
      <c r="A24" s="533" t="s">
        <v>71</v>
      </c>
      <c r="B24" s="534"/>
      <c r="C24" s="471"/>
      <c r="D24" s="472"/>
      <c r="E24" s="472"/>
      <c r="F24" s="472"/>
      <c r="G24" s="472"/>
      <c r="H24" s="472"/>
      <c r="I24" s="472"/>
      <c r="J24" s="473"/>
      <c r="K24" s="536" t="s">
        <v>72</v>
      </c>
      <c r="L24" s="537"/>
      <c r="M24" s="538"/>
      <c r="N24" s="465"/>
      <c r="O24" s="466"/>
      <c r="P24" s="466"/>
      <c r="Q24" s="466"/>
      <c r="R24" s="466"/>
      <c r="S24" s="466"/>
      <c r="T24" s="467"/>
      <c r="U24" s="1"/>
      <c r="V24" s="290" t="s">
        <v>489</v>
      </c>
      <c r="W24" s="1"/>
    </row>
    <row r="25" spans="1:43" ht="20.100000000000001" customHeight="1" thickBot="1">
      <c r="A25" s="533" t="s">
        <v>73</v>
      </c>
      <c r="B25" s="534"/>
      <c r="C25" s="468"/>
      <c r="D25" s="469"/>
      <c r="E25" s="469"/>
      <c r="F25" s="469"/>
      <c r="G25" s="469"/>
      <c r="H25" s="469"/>
      <c r="I25" s="469"/>
      <c r="J25" s="470"/>
      <c r="K25" s="536" t="s">
        <v>74</v>
      </c>
      <c r="L25" s="537"/>
      <c r="M25" s="538"/>
      <c r="N25" s="471"/>
      <c r="O25" s="472"/>
      <c r="P25" s="472"/>
      <c r="Q25" s="472"/>
      <c r="R25" s="472"/>
      <c r="S25" s="472"/>
      <c r="T25" s="473"/>
      <c r="U25" s="1"/>
      <c r="V25" s="290" t="s">
        <v>489</v>
      </c>
      <c r="W25" s="1"/>
    </row>
    <row r="26" spans="1:43" ht="20.100000000000001" customHeight="1">
      <c r="A26" s="458" t="s">
        <v>115</v>
      </c>
      <c r="B26" s="459"/>
      <c r="C26" s="126"/>
      <c r="D26" s="127"/>
      <c r="E26" s="127"/>
      <c r="F26" s="128"/>
      <c r="G26" s="129"/>
      <c r="H26" s="571" t="s">
        <v>376</v>
      </c>
      <c r="I26" s="572"/>
      <c r="J26" s="572"/>
      <c r="K26" s="572"/>
      <c r="L26" s="572"/>
      <c r="M26" s="572"/>
      <c r="N26" s="572"/>
      <c r="O26" s="572"/>
      <c r="P26" s="572"/>
      <c r="Q26" s="572"/>
      <c r="R26" s="572"/>
      <c r="S26" s="572"/>
      <c r="T26" s="573"/>
      <c r="U26" s="85"/>
      <c r="V26" s="290" t="s">
        <v>733</v>
      </c>
      <c r="W26" s="65"/>
      <c r="Z26" s="196"/>
      <c r="AA26" s="196"/>
      <c r="AB26" s="196"/>
      <c r="AC26" s="196"/>
    </row>
    <row r="27" spans="1:43" ht="20.100000000000001" customHeight="1">
      <c r="A27" s="460"/>
      <c r="B27" s="461"/>
      <c r="C27" s="130"/>
      <c r="D27"/>
      <c r="E27"/>
      <c r="F27" s="90"/>
      <c r="G27" s="131"/>
      <c r="H27" s="132"/>
      <c r="I27" s="133"/>
      <c r="J27" s="133"/>
      <c r="K27" s="133"/>
      <c r="L27" s="133"/>
      <c r="M27" s="134"/>
      <c r="N27" s="134"/>
      <c r="O27" s="134"/>
      <c r="P27" s="135" t="s">
        <v>379</v>
      </c>
      <c r="Q27" s="308"/>
      <c r="R27" s="308"/>
      <c r="S27" s="308"/>
      <c r="T27" s="136" t="s">
        <v>283</v>
      </c>
      <c r="U27" s="1"/>
      <c r="V27" s="292" t="s">
        <v>381</v>
      </c>
      <c r="W27" s="15"/>
      <c r="Z27" s="196"/>
      <c r="AA27" s="196"/>
      <c r="AB27" s="196"/>
      <c r="AC27" s="196"/>
    </row>
    <row r="28" spans="1:43" ht="20.100000000000001" customHeight="1">
      <c r="A28" s="460"/>
      <c r="B28" s="461"/>
      <c r="C28" s="130"/>
      <c r="D28"/>
      <c r="E28"/>
      <c r="F28" s="90"/>
      <c r="G28" s="131"/>
      <c r="H28" s="121"/>
      <c r="I28" s="542" t="s">
        <v>377</v>
      </c>
      <c r="J28" s="542"/>
      <c r="K28" s="542"/>
      <c r="L28" s="543"/>
      <c r="M28" s="545"/>
      <c r="N28" s="546"/>
      <c r="O28" s="546"/>
      <c r="P28" s="546"/>
      <c r="Q28" s="546"/>
      <c r="R28" s="546"/>
      <c r="S28" s="546"/>
      <c r="T28" s="547"/>
      <c r="U28" s="1"/>
      <c r="V28" s="290" t="s">
        <v>382</v>
      </c>
      <c r="W28" s="1"/>
      <c r="Z28" s="196"/>
      <c r="AA28" s="196"/>
      <c r="AB28" s="196"/>
      <c r="AC28" s="196"/>
    </row>
    <row r="29" spans="1:43" ht="20.100000000000001" customHeight="1" thickBot="1">
      <c r="A29" s="462"/>
      <c r="B29" s="463"/>
      <c r="C29" s="137"/>
      <c r="D29" s="138"/>
      <c r="E29" s="138"/>
      <c r="F29" s="115"/>
      <c r="G29" s="125"/>
      <c r="H29" s="139"/>
      <c r="I29" s="544" t="s">
        <v>378</v>
      </c>
      <c r="J29" s="544"/>
      <c r="K29" s="544"/>
      <c r="L29" s="544"/>
      <c r="M29" s="574"/>
      <c r="N29" s="575"/>
      <c r="O29" s="575"/>
      <c r="P29" s="575"/>
      <c r="Q29" s="575"/>
      <c r="R29" s="575"/>
      <c r="S29" s="575"/>
      <c r="T29" s="576"/>
      <c r="U29" s="1"/>
      <c r="V29" s="293" t="s">
        <v>383</v>
      </c>
      <c r="W29"/>
      <c r="X29" s="195"/>
      <c r="Y29" s="197"/>
      <c r="Z29" s="196"/>
      <c r="AA29" s="196"/>
      <c r="AB29" s="198"/>
      <c r="AC29" s="198"/>
      <c r="AE29" s="198"/>
      <c r="AF29" s="199"/>
      <c r="AG29" s="199"/>
      <c r="AH29" s="199"/>
      <c r="AI29" s="199"/>
      <c r="AJ29" s="199"/>
      <c r="AK29" s="199"/>
      <c r="AL29" s="199"/>
      <c r="AM29" s="199"/>
      <c r="AN29" s="199"/>
      <c r="AO29" s="199"/>
      <c r="AP29" s="199"/>
      <c r="AQ29" s="199"/>
    </row>
    <row r="30" spans="1:43" ht="31.5" customHeight="1" thickBot="1">
      <c r="A30" s="553" t="s">
        <v>893</v>
      </c>
      <c r="B30" s="577"/>
      <c r="C30" s="577"/>
      <c r="D30" s="577"/>
      <c r="E30" s="578"/>
      <c r="F30" s="535"/>
      <c r="G30" s="469"/>
      <c r="H30" s="469"/>
      <c r="I30" s="469"/>
      <c r="J30" s="470"/>
      <c r="K30" s="553" t="s">
        <v>891</v>
      </c>
      <c r="L30" s="554"/>
      <c r="M30" s="554"/>
      <c r="N30" s="554"/>
      <c r="O30" s="534"/>
      <c r="P30" s="539"/>
      <c r="Q30" s="540"/>
      <c r="R30" s="540"/>
      <c r="S30" s="540"/>
      <c r="T30" s="541"/>
      <c r="U30" s="1"/>
      <c r="V30" s="291"/>
      <c r="W30" s="1"/>
    </row>
    <row r="31" spans="1:43" ht="20.100000000000001" customHeight="1">
      <c r="A31" s="565" t="s">
        <v>380</v>
      </c>
      <c r="B31" s="566"/>
      <c r="C31" s="54"/>
      <c r="D31" s="47"/>
      <c r="E31" s="47"/>
      <c r="F31" s="47"/>
      <c r="G31" s="47"/>
      <c r="H31" s="47"/>
      <c r="I31" s="47"/>
      <c r="J31" s="47"/>
      <c r="K31" s="503" t="s">
        <v>373</v>
      </c>
      <c r="L31" s="503"/>
      <c r="M31" s="243"/>
      <c r="N31" s="243"/>
      <c r="O31" s="243"/>
      <c r="P31" s="243"/>
      <c r="Q31" s="243"/>
      <c r="R31" s="243"/>
      <c r="S31" s="243"/>
      <c r="T31" s="244"/>
      <c r="U31" s="1"/>
      <c r="V31" s="430"/>
      <c r="W31"/>
      <c r="X31" s="195"/>
      <c r="Y31" s="200"/>
      <c r="Z31" s="199"/>
      <c r="AA31" s="196"/>
      <c r="AB31" s="199"/>
      <c r="AC31" s="199"/>
      <c r="AE31" s="199"/>
      <c r="AF31" s="199"/>
      <c r="AG31" s="199"/>
      <c r="AH31" s="199"/>
      <c r="AI31" s="199"/>
      <c r="AJ31" s="199"/>
      <c r="AK31" s="199"/>
      <c r="AL31" s="199"/>
      <c r="AM31" s="199"/>
      <c r="AN31" s="199"/>
      <c r="AO31" s="199"/>
      <c r="AP31" s="199"/>
      <c r="AQ31" s="199"/>
    </row>
    <row r="32" spans="1:43" ht="20.100000000000001" customHeight="1">
      <c r="A32" s="567"/>
      <c r="B32" s="568"/>
      <c r="C32" s="53"/>
      <c r="D32" s="1"/>
      <c r="E32" s="1"/>
      <c r="F32" s="1"/>
      <c r="G32" s="1"/>
      <c r="H32" s="1"/>
      <c r="I32" s="1"/>
      <c r="J32" s="1"/>
      <c r="K32" s="303" t="s">
        <v>373</v>
      </c>
      <c r="L32" s="303"/>
      <c r="M32" s="2"/>
      <c r="N32" s="2"/>
      <c r="O32" s="2"/>
      <c r="P32" s="2"/>
      <c r="Q32" s="2"/>
      <c r="R32" s="2"/>
      <c r="S32" s="2"/>
      <c r="T32" s="245"/>
      <c r="U32" s="1"/>
      <c r="V32" s="430"/>
      <c r="W32"/>
      <c r="X32" s="195"/>
      <c r="Y32" s="200"/>
      <c r="Z32" s="199"/>
      <c r="AA32" s="196"/>
      <c r="AB32" s="199"/>
      <c r="AC32" s="199"/>
      <c r="AD32" s="199"/>
      <c r="AE32" s="199"/>
      <c r="AF32" s="199"/>
      <c r="AG32" s="199"/>
      <c r="AH32" s="199"/>
      <c r="AI32" s="199"/>
      <c r="AJ32" s="199"/>
      <c r="AK32" s="199"/>
      <c r="AL32" s="199"/>
      <c r="AM32" s="199"/>
      <c r="AN32" s="199"/>
      <c r="AO32" s="199"/>
      <c r="AP32" s="199"/>
      <c r="AQ32" s="199"/>
    </row>
    <row r="33" spans="1:43" ht="20.100000000000001" customHeight="1">
      <c r="A33" s="567"/>
      <c r="B33" s="568"/>
      <c r="C33" s="155"/>
      <c r="D33" s="504" t="s">
        <v>262</v>
      </c>
      <c r="E33" s="504"/>
      <c r="F33" s="504"/>
      <c r="G33" s="156"/>
      <c r="H33" s="156"/>
      <c r="I33" s="156"/>
      <c r="J33" s="156"/>
      <c r="K33" s="156"/>
      <c r="L33" s="157"/>
      <c r="M33" s="121"/>
      <c r="N33" s="121"/>
      <c r="O33" s="121"/>
      <c r="P33" s="121"/>
      <c r="Q33" s="121"/>
      <c r="R33" s="121"/>
      <c r="S33" s="121"/>
      <c r="T33" s="246"/>
      <c r="U33" s="1"/>
      <c r="V33" s="293" t="s">
        <v>735</v>
      </c>
      <c r="W33"/>
      <c r="X33" s="201"/>
      <c r="Y33" s="200"/>
      <c r="Z33" s="199"/>
      <c r="AA33" s="199"/>
      <c r="AB33" s="199"/>
      <c r="AC33" s="199"/>
      <c r="AD33" s="199"/>
      <c r="AE33" s="199"/>
      <c r="AF33" s="199"/>
      <c r="AG33" s="199"/>
      <c r="AH33" s="199"/>
      <c r="AI33" s="199"/>
      <c r="AJ33" s="199"/>
      <c r="AK33" s="199"/>
      <c r="AL33" s="199"/>
      <c r="AM33" s="199"/>
      <c r="AN33" s="199"/>
      <c r="AO33" s="199"/>
      <c r="AP33" s="199"/>
      <c r="AQ33" s="199"/>
    </row>
    <row r="34" spans="1:43" ht="3" customHeight="1">
      <c r="A34" s="567"/>
      <c r="B34" s="568"/>
      <c r="C34" s="53"/>
      <c r="D34" s="154"/>
      <c r="E34" s="1"/>
      <c r="F34" s="1"/>
      <c r="G34" s="1"/>
      <c r="H34" s="1"/>
      <c r="I34" s="1"/>
      <c r="J34" s="1"/>
      <c r="K34" s="1"/>
      <c r="L34" s="1"/>
      <c r="M34" s="2"/>
      <c r="N34" s="2"/>
      <c r="O34" s="2"/>
      <c r="P34" s="2"/>
      <c r="Q34" s="2"/>
      <c r="R34" s="2"/>
      <c r="S34" s="2"/>
      <c r="T34" s="245"/>
      <c r="U34" s="1"/>
      <c r="V34" s="295"/>
      <c r="W34"/>
      <c r="X34" s="201"/>
      <c r="Y34" s="200"/>
      <c r="Z34" s="199"/>
      <c r="AA34" s="199"/>
      <c r="AB34" s="199"/>
      <c r="AC34" s="199"/>
      <c r="AD34" s="199"/>
      <c r="AE34" s="199"/>
      <c r="AF34" s="199"/>
      <c r="AG34" s="199"/>
      <c r="AH34" s="199"/>
      <c r="AI34" s="199"/>
      <c r="AJ34" s="199"/>
      <c r="AK34" s="199"/>
      <c r="AL34" s="199"/>
      <c r="AM34" s="199"/>
      <c r="AN34" s="199"/>
      <c r="AO34" s="199"/>
      <c r="AP34" s="199"/>
      <c r="AQ34" s="199"/>
    </row>
    <row r="35" spans="1:43" ht="20.100000000000001" customHeight="1">
      <c r="A35" s="567"/>
      <c r="B35" s="568"/>
      <c r="C35" s="53"/>
      <c r="D35" s="1"/>
      <c r="E35" s="1"/>
      <c r="F35" s="1"/>
      <c r="G35" s="1"/>
      <c r="H35" s="1"/>
      <c r="I35" s="1"/>
      <c r="J35" s="1"/>
      <c r="K35" s="1"/>
      <c r="L35" s="1"/>
      <c r="M35" s="506" t="s">
        <v>261</v>
      </c>
      <c r="N35" s="507"/>
      <c r="O35" s="579"/>
      <c r="P35" s="580"/>
      <c r="Q35" s="580"/>
      <c r="R35" s="580"/>
      <c r="S35" s="580"/>
      <c r="T35" s="581"/>
      <c r="U35" s="1"/>
      <c r="V35" s="293" t="s">
        <v>734</v>
      </c>
      <c r="W35"/>
      <c r="X35" s="195"/>
      <c r="AA35" s="199"/>
      <c r="AB35" s="199"/>
      <c r="AC35" s="199"/>
      <c r="AD35" s="199"/>
      <c r="AE35" s="199"/>
      <c r="AF35" s="199"/>
      <c r="AG35" s="199"/>
      <c r="AH35" s="202"/>
      <c r="AI35" s="202"/>
      <c r="AJ35" s="202"/>
      <c r="AK35" s="202"/>
      <c r="AL35" s="202"/>
      <c r="AM35" s="202"/>
      <c r="AN35" s="202"/>
      <c r="AO35" s="202"/>
      <c r="AP35" s="202"/>
      <c r="AQ35" s="199"/>
    </row>
    <row r="36" spans="1:43" ht="20.100000000000001" customHeight="1" thickBot="1">
      <c r="A36" s="569"/>
      <c r="B36" s="570"/>
      <c r="C36" s="66"/>
      <c r="D36" s="505" t="s">
        <v>260</v>
      </c>
      <c r="E36" s="505"/>
      <c r="F36" s="505"/>
      <c r="G36" s="152"/>
      <c r="H36" s="152"/>
      <c r="I36" s="152"/>
      <c r="J36" s="152"/>
      <c r="K36" s="152"/>
      <c r="L36" s="148" t="s">
        <v>396</v>
      </c>
      <c r="M36" s="508"/>
      <c r="N36" s="509"/>
      <c r="O36" s="582"/>
      <c r="P36" s="583"/>
      <c r="Q36" s="583"/>
      <c r="R36" s="583"/>
      <c r="S36" s="583"/>
      <c r="T36" s="584"/>
      <c r="U36" s="1"/>
      <c r="V36" s="293" t="s">
        <v>385</v>
      </c>
      <c r="W36"/>
      <c r="X36" s="203"/>
      <c r="AD36" s="199"/>
      <c r="AE36" s="199"/>
      <c r="AF36" s="199"/>
      <c r="AG36" s="199"/>
      <c r="AH36" s="199"/>
      <c r="AI36" s="199"/>
      <c r="AJ36" s="199"/>
      <c r="AK36" s="199"/>
      <c r="AL36" s="199"/>
      <c r="AM36" s="199"/>
      <c r="AN36" s="199"/>
      <c r="AO36" s="199"/>
      <c r="AP36" s="199"/>
      <c r="AQ36" s="199"/>
    </row>
    <row r="37" spans="1:43" ht="21" customHeight="1">
      <c r="A37" s="464" t="s">
        <v>384</v>
      </c>
      <c r="B37" s="464"/>
      <c r="C37" s="464"/>
      <c r="D37" s="464"/>
      <c r="E37" s="464"/>
      <c r="F37" s="464"/>
      <c r="G37" s="464"/>
      <c r="H37" s="464"/>
      <c r="I37" s="464"/>
      <c r="J37" s="464"/>
      <c r="K37" s="464"/>
      <c r="L37" s="464"/>
      <c r="M37" s="464"/>
      <c r="N37" s="464"/>
      <c r="O37" s="464"/>
      <c r="P37" s="464"/>
      <c r="Q37" s="464"/>
      <c r="R37" s="464"/>
      <c r="S37" s="464"/>
      <c r="T37" s="464"/>
      <c r="U37" s="1"/>
      <c r="V37" s="291"/>
      <c r="W37" s="1"/>
      <c r="Y37" s="199"/>
      <c r="Z37" s="199"/>
      <c r="AA37" s="199"/>
      <c r="AB37" s="199"/>
      <c r="AC37" s="199"/>
      <c r="AD37" s="199"/>
      <c r="AE37" s="199"/>
      <c r="AF37" s="199"/>
      <c r="AG37" s="199"/>
      <c r="AH37" s="199"/>
      <c r="AI37" s="199"/>
      <c r="AJ37" s="199"/>
      <c r="AK37" s="199"/>
      <c r="AL37" s="199"/>
      <c r="AM37" s="199"/>
      <c r="AN37" s="199"/>
      <c r="AO37" s="199"/>
      <c r="AP37" s="199"/>
      <c r="AQ37" s="199"/>
    </row>
    <row r="38" spans="1:43" ht="12.75" customHeight="1" thickBot="1">
      <c r="A38" s="141"/>
      <c r="B38" s="141"/>
      <c r="C38" s="141"/>
      <c r="D38" s="141"/>
      <c r="E38" s="141"/>
      <c r="F38" s="141"/>
      <c r="G38" s="141"/>
      <c r="H38" s="141"/>
      <c r="I38" s="141"/>
      <c r="J38" s="141"/>
      <c r="K38" s="141"/>
      <c r="L38" s="141"/>
      <c r="M38" s="141"/>
      <c r="N38" s="141"/>
      <c r="O38" s="141"/>
      <c r="P38" s="141"/>
      <c r="Q38" s="141"/>
      <c r="R38" s="141"/>
      <c r="S38" s="141"/>
      <c r="T38" s="141"/>
      <c r="U38" s="1"/>
      <c r="V38" s="291"/>
      <c r="W38" s="1"/>
      <c r="Y38" s="199"/>
      <c r="Z38" s="199"/>
      <c r="AA38" s="199"/>
      <c r="AB38" s="199"/>
      <c r="AC38" s="199"/>
      <c r="AD38" s="199"/>
      <c r="AE38" s="199"/>
      <c r="AF38" s="199"/>
      <c r="AG38" s="199"/>
      <c r="AH38" s="199"/>
      <c r="AI38" s="199"/>
      <c r="AJ38" s="199"/>
      <c r="AK38" s="199"/>
      <c r="AL38" s="199"/>
      <c r="AM38" s="199"/>
      <c r="AN38" s="199"/>
      <c r="AO38" s="199"/>
      <c r="AP38" s="199"/>
      <c r="AQ38" s="199"/>
    </row>
    <row r="39" spans="1:43" ht="24.95" customHeight="1" thickBot="1">
      <c r="A39" s="347" t="s">
        <v>0</v>
      </c>
      <c r="B39" s="348"/>
      <c r="C39" s="348"/>
      <c r="D39" s="348"/>
      <c r="E39" s="348"/>
      <c r="F39" s="348"/>
      <c r="G39" s="348"/>
      <c r="H39" s="348"/>
      <c r="I39" s="348"/>
      <c r="J39" s="348"/>
      <c r="K39" s="348"/>
      <c r="L39" s="348"/>
      <c r="M39" s="348"/>
      <c r="N39" s="348"/>
      <c r="O39" s="348"/>
      <c r="P39" s="348"/>
      <c r="Q39" s="348"/>
      <c r="R39" s="348"/>
      <c r="S39" s="348"/>
      <c r="T39" s="349"/>
      <c r="U39" s="1"/>
      <c r="V39" s="291"/>
      <c r="W39" s="1"/>
    </row>
    <row r="40" spans="1:43" ht="15" customHeight="1">
      <c r="A40" s="8"/>
      <c r="B40" s="1"/>
      <c r="C40" s="1"/>
      <c r="D40" s="1"/>
      <c r="E40" s="1"/>
      <c r="F40" s="1"/>
      <c r="G40" s="1"/>
      <c r="H40" s="1"/>
      <c r="I40" s="1"/>
      <c r="J40" s="1"/>
      <c r="K40" s="1"/>
      <c r="L40" s="1"/>
      <c r="M40" s="1"/>
      <c r="N40" s="1"/>
      <c r="O40" s="1"/>
      <c r="P40" s="1"/>
      <c r="Q40" s="1"/>
      <c r="R40" s="1"/>
      <c r="S40" s="1"/>
      <c r="T40" s="1"/>
      <c r="U40" s="1"/>
      <c r="V40" s="291"/>
      <c r="W40" s="1"/>
    </row>
    <row r="41" spans="1:43" ht="20.100000000000001" customHeight="1">
      <c r="A41" s="9">
        <v>1</v>
      </c>
      <c r="B41" s="2" t="s">
        <v>465</v>
      </c>
      <c r="C41" s="2"/>
      <c r="D41" s="2"/>
      <c r="E41" s="2"/>
      <c r="F41" s="2"/>
      <c r="G41" s="2"/>
      <c r="H41" s="2"/>
      <c r="I41" s="2"/>
      <c r="J41" s="2"/>
      <c r="K41" s="2"/>
      <c r="L41" s="2"/>
      <c r="M41" s="2"/>
      <c r="N41" s="2"/>
      <c r="O41" s="2"/>
      <c r="P41" s="2"/>
      <c r="Q41" s="2"/>
      <c r="R41" s="2"/>
      <c r="S41" s="2"/>
      <c r="T41" s="2"/>
      <c r="U41" s="1"/>
      <c r="V41" s="291"/>
      <c r="W41" s="1"/>
    </row>
    <row r="42" spans="1:43" ht="9.9499999999999993" customHeight="1">
      <c r="A42" s="8"/>
      <c r="B42" s="1"/>
      <c r="C42" s="1"/>
      <c r="D42" s="1"/>
      <c r="E42" s="1"/>
      <c r="F42" s="1"/>
      <c r="G42" s="1"/>
      <c r="H42" s="1"/>
      <c r="I42" s="1"/>
      <c r="J42" s="1"/>
      <c r="K42" s="1"/>
      <c r="L42" s="1"/>
      <c r="M42" s="1"/>
      <c r="N42" s="1"/>
      <c r="O42" s="1"/>
      <c r="P42" s="1"/>
      <c r="Q42" s="1"/>
      <c r="R42" s="1"/>
      <c r="S42" s="1"/>
      <c r="T42" s="1"/>
      <c r="U42" s="1"/>
      <c r="V42" s="291"/>
      <c r="W42" s="1"/>
    </row>
    <row r="43" spans="1:43" ht="23.1" customHeight="1">
      <c r="A43" s="8"/>
      <c r="B43" s="85"/>
      <c r="C43" s="1"/>
      <c r="D43" s="1"/>
      <c r="E43" s="1"/>
      <c r="F43" s="1"/>
      <c r="G43" s="1"/>
      <c r="H43" s="1"/>
      <c r="I43" s="1"/>
      <c r="J43" s="1"/>
      <c r="K43" s="1"/>
      <c r="L43" s="1"/>
      <c r="M43" s="1"/>
      <c r="N43" s="1"/>
      <c r="O43" s="1"/>
      <c r="P43" s="1"/>
      <c r="Q43" s="1"/>
      <c r="R43" s="1"/>
      <c r="S43" s="1"/>
      <c r="T43" s="1"/>
      <c r="U43" s="1"/>
      <c r="V43" s="291"/>
      <c r="W43" s="1"/>
    </row>
    <row r="44" spans="1:43" ht="23.1" customHeight="1">
      <c r="A44" s="8"/>
      <c r="B44" s="85"/>
      <c r="C44" s="1"/>
      <c r="D44" s="1"/>
      <c r="E44" s="1"/>
      <c r="F44" s="1"/>
      <c r="G44" s="1"/>
      <c r="H44" s="1"/>
      <c r="I44" s="1"/>
      <c r="J44" s="1"/>
      <c r="K44" s="1"/>
      <c r="L44" s="1"/>
      <c r="M44" s="1"/>
      <c r="N44" s="1"/>
      <c r="O44" s="1"/>
      <c r="P44" s="1"/>
      <c r="Q44" s="1"/>
      <c r="R44" s="1"/>
      <c r="S44" s="1"/>
      <c r="T44" s="1"/>
      <c r="U44" s="1"/>
      <c r="V44" s="291"/>
      <c r="W44" s="1"/>
    </row>
    <row r="45" spans="1:43" ht="23.1" customHeight="1">
      <c r="A45" s="8"/>
      <c r="B45" s="85"/>
      <c r="C45" s="1"/>
      <c r="D45" s="1"/>
      <c r="E45" s="1"/>
      <c r="F45" s="1"/>
      <c r="G45" s="1"/>
      <c r="H45" s="1"/>
      <c r="I45" s="1"/>
      <c r="J45" s="1"/>
      <c r="K45" s="1" t="s">
        <v>121</v>
      </c>
      <c r="L45" s="1"/>
      <c r="M45" s="373"/>
      <c r="N45" s="374"/>
      <c r="O45" s="374"/>
      <c r="P45" s="374"/>
      <c r="Q45" s="374"/>
      <c r="R45" s="374"/>
      <c r="S45" s="375"/>
      <c r="T45" s="33"/>
      <c r="U45" s="1"/>
      <c r="V45" s="290" t="s">
        <v>124</v>
      </c>
      <c r="W45" s="1"/>
    </row>
    <row r="46" spans="1:43" ht="23.1" customHeight="1">
      <c r="A46" s="8"/>
      <c r="B46" s="85"/>
      <c r="C46" s="1"/>
      <c r="D46" s="1"/>
      <c r="E46" s="1"/>
      <c r="F46" s="1"/>
      <c r="G46" s="1"/>
      <c r="H46" s="1"/>
      <c r="I46" s="1"/>
      <c r="J46" s="1"/>
      <c r="K46" s="1"/>
      <c r="L46" s="1"/>
      <c r="M46" s="1"/>
      <c r="N46" s="1"/>
      <c r="O46" s="1"/>
      <c r="P46" s="1"/>
      <c r="Q46" s="1"/>
      <c r="R46" s="1"/>
      <c r="S46" s="1"/>
      <c r="T46" s="1"/>
      <c r="U46" s="1"/>
      <c r="V46" s="291"/>
      <c r="W46" s="1"/>
    </row>
    <row r="47" spans="1:43" ht="15" customHeight="1">
      <c r="A47" s="8"/>
      <c r="B47" s="1"/>
      <c r="C47" s="1"/>
      <c r="D47" s="1"/>
      <c r="E47" s="1"/>
      <c r="F47" s="1"/>
      <c r="G47" s="1"/>
      <c r="H47" s="1"/>
      <c r="I47" s="1"/>
      <c r="J47" s="1"/>
      <c r="K47" s="1"/>
      <c r="L47" s="1"/>
      <c r="M47" s="1"/>
      <c r="N47" s="1"/>
      <c r="O47" s="1"/>
      <c r="P47" s="1"/>
      <c r="Q47" s="1"/>
      <c r="R47" s="1"/>
      <c r="S47" s="1"/>
      <c r="T47" s="1"/>
      <c r="U47" s="1"/>
      <c r="V47" s="291"/>
      <c r="W47" s="1"/>
    </row>
    <row r="48" spans="1:43" ht="20.100000000000001" customHeight="1">
      <c r="A48" s="9">
        <v>2</v>
      </c>
      <c r="B48" s="2" t="s">
        <v>468</v>
      </c>
      <c r="C48" s="2"/>
      <c r="D48" s="2"/>
      <c r="E48" s="2"/>
      <c r="F48" s="2"/>
      <c r="G48" s="2"/>
      <c r="H48" s="2"/>
      <c r="I48" s="2"/>
      <c r="J48" s="2"/>
      <c r="K48" s="2"/>
      <c r="L48" s="2"/>
      <c r="M48" s="2"/>
      <c r="N48" s="2"/>
      <c r="O48" s="2"/>
      <c r="P48" s="2"/>
      <c r="Q48" s="2"/>
      <c r="R48" s="2"/>
      <c r="S48" s="2"/>
      <c r="T48" s="2"/>
      <c r="U48" s="1"/>
      <c r="V48" s="291"/>
      <c r="W48" s="1"/>
    </row>
    <row r="49" spans="1:23" ht="9.9499999999999993" customHeight="1">
      <c r="A49" s="8"/>
      <c r="B49" s="8"/>
      <c r="C49" s="1"/>
      <c r="D49" s="1"/>
      <c r="E49" s="1"/>
      <c r="F49" s="1"/>
      <c r="G49" s="1"/>
      <c r="H49" s="1"/>
      <c r="I49" s="1"/>
      <c r="J49" s="1"/>
      <c r="K49" s="1"/>
      <c r="L49" s="1"/>
      <c r="M49" s="1"/>
      <c r="N49" s="1"/>
      <c r="O49" s="1"/>
      <c r="P49" s="1"/>
      <c r="Q49" s="1"/>
      <c r="R49" s="1"/>
      <c r="S49" s="1"/>
      <c r="T49" s="1"/>
      <c r="U49" s="1"/>
      <c r="V49" s="291"/>
      <c r="W49" s="1"/>
    </row>
    <row r="50" spans="1:23" ht="23.1" customHeight="1">
      <c r="A50" s="8"/>
      <c r="B50" s="85"/>
      <c r="C50" s="1"/>
      <c r="D50" s="1"/>
      <c r="E50" s="1"/>
      <c r="F50" s="1"/>
      <c r="G50" s="1"/>
      <c r="H50" s="1"/>
      <c r="I50" s="1"/>
      <c r="J50" s="1"/>
      <c r="K50" s="1"/>
      <c r="L50" s="1"/>
      <c r="M50" s="1"/>
      <c r="N50" s="1"/>
      <c r="O50" s="1"/>
      <c r="P50" s="1"/>
      <c r="Q50" s="1"/>
      <c r="R50" s="1"/>
      <c r="S50" s="1"/>
      <c r="T50" s="1"/>
      <c r="U50" s="1"/>
      <c r="V50" s="291"/>
      <c r="W50" s="1"/>
    </row>
    <row r="51" spans="1:23" ht="23.1" customHeight="1">
      <c r="A51" s="8"/>
      <c r="B51" s="85"/>
      <c r="C51" s="1"/>
      <c r="D51" s="1"/>
      <c r="E51" s="1"/>
      <c r="F51" s="1"/>
      <c r="G51" s="1"/>
      <c r="H51" s="85"/>
      <c r="I51" s="1"/>
      <c r="J51" s="1"/>
      <c r="K51" s="1"/>
      <c r="L51" s="1"/>
      <c r="M51" s="1"/>
      <c r="N51" s="1"/>
      <c r="O51" s="1"/>
      <c r="P51" s="1"/>
      <c r="Q51" s="1"/>
      <c r="R51" s="1"/>
      <c r="S51" s="1"/>
      <c r="T51" s="1"/>
      <c r="U51" s="1"/>
      <c r="V51" s="291"/>
      <c r="W51" s="1"/>
    </row>
    <row r="52" spans="1:23" ht="15" customHeight="1">
      <c r="A52" s="8"/>
      <c r="B52" s="1"/>
      <c r="C52" s="1"/>
      <c r="D52" s="1"/>
      <c r="E52" s="1"/>
      <c r="F52" s="1"/>
      <c r="G52" s="1"/>
      <c r="H52" s="1"/>
      <c r="I52" s="1"/>
      <c r="J52" s="1"/>
      <c r="K52" s="1"/>
      <c r="L52" s="1"/>
      <c r="M52" s="1"/>
      <c r="N52" s="1"/>
      <c r="O52" s="1"/>
      <c r="P52" s="1"/>
      <c r="Q52" s="1"/>
      <c r="R52" s="1"/>
      <c r="S52" s="1"/>
      <c r="T52" s="1"/>
      <c r="U52" s="1"/>
      <c r="V52" s="291"/>
      <c r="W52" s="1"/>
    </row>
    <row r="53" spans="1:23" ht="20.100000000000001" customHeight="1">
      <c r="A53" s="9">
        <v>3</v>
      </c>
      <c r="B53" s="2" t="s">
        <v>479</v>
      </c>
      <c r="C53" s="2"/>
      <c r="D53" s="2"/>
      <c r="E53" s="2"/>
      <c r="F53" s="2"/>
      <c r="G53" s="2"/>
      <c r="H53" s="2"/>
      <c r="I53" s="2"/>
      <c r="J53" s="2"/>
      <c r="K53" s="2"/>
      <c r="L53" s="2"/>
      <c r="M53" s="2"/>
      <c r="N53" s="2"/>
      <c r="O53" s="2"/>
      <c r="P53" s="2"/>
      <c r="Q53" s="2"/>
      <c r="R53" s="2"/>
      <c r="S53" s="2"/>
      <c r="T53" s="2"/>
      <c r="U53" s="1"/>
      <c r="V53" s="291"/>
      <c r="W53" s="1"/>
    </row>
    <row r="54" spans="1:23" ht="18" customHeight="1">
      <c r="A54" s="8"/>
      <c r="B54" s="15"/>
      <c r="C54" s="1"/>
      <c r="D54" s="1"/>
      <c r="E54" s="1"/>
      <c r="F54" s="1"/>
      <c r="G54" s="1"/>
      <c r="H54" s="1"/>
      <c r="I54" s="1"/>
      <c r="J54" s="1"/>
      <c r="K54" s="1"/>
      <c r="L54" s="1"/>
      <c r="M54" s="1"/>
      <c r="N54" s="1"/>
      <c r="O54" s="1"/>
      <c r="P54" s="1"/>
      <c r="Q54" s="455" t="s">
        <v>123</v>
      </c>
      <c r="R54" s="455"/>
      <c r="S54" s="455"/>
      <c r="T54" s="455"/>
      <c r="U54" s="1"/>
      <c r="V54" s="291"/>
      <c r="W54" s="1"/>
    </row>
    <row r="55" spans="1:23" ht="24.95" customHeight="1">
      <c r="A55" s="8"/>
      <c r="B55" s="85"/>
      <c r="C55" s="1"/>
      <c r="D55" s="1"/>
      <c r="E55" s="1"/>
      <c r="F55" s="1"/>
      <c r="G55" s="1"/>
      <c r="H55" s="1"/>
      <c r="I55" s="1"/>
      <c r="J55" s="1"/>
      <c r="K55" s="1"/>
      <c r="L55" s="1"/>
      <c r="M55" s="1"/>
      <c r="N55" s="1"/>
      <c r="O55" s="1"/>
      <c r="P55" s="429" t="s">
        <v>43</v>
      </c>
      <c r="Q55" s="429"/>
      <c r="R55" s="431"/>
      <c r="S55" s="432"/>
      <c r="T55" s="16" t="s">
        <v>27</v>
      </c>
      <c r="U55" s="1"/>
      <c r="V55" s="290" t="s">
        <v>122</v>
      </c>
      <c r="W55" s="1"/>
    </row>
    <row r="56" spans="1:23" ht="24.95" customHeight="1">
      <c r="A56" s="8"/>
      <c r="B56" s="85"/>
      <c r="C56" s="1"/>
      <c r="D56" s="1"/>
      <c r="E56" s="1"/>
      <c r="F56" s="1"/>
      <c r="G56" s="1"/>
      <c r="H56" s="1"/>
      <c r="I56" s="1"/>
      <c r="J56" s="1"/>
      <c r="K56" s="1"/>
      <c r="L56" s="1"/>
      <c r="M56" s="1"/>
      <c r="N56" s="1"/>
      <c r="O56" s="1"/>
      <c r="P56" s="429" t="s">
        <v>43</v>
      </c>
      <c r="Q56" s="429"/>
      <c r="R56" s="431"/>
      <c r="S56" s="432"/>
      <c r="T56" s="16" t="s">
        <v>1</v>
      </c>
      <c r="U56" s="1"/>
      <c r="V56" s="290" t="s">
        <v>122</v>
      </c>
      <c r="W56" s="1"/>
    </row>
    <row r="57" spans="1:23" ht="24.95" customHeight="1">
      <c r="A57" s="8"/>
      <c r="B57" s="85"/>
      <c r="C57" s="1"/>
      <c r="D57" s="1"/>
      <c r="E57" s="1"/>
      <c r="F57" s="1"/>
      <c r="G57" s="1"/>
      <c r="H57" s="1"/>
      <c r="I57" s="1"/>
      <c r="J57" s="1"/>
      <c r="K57" s="1"/>
      <c r="L57" s="1"/>
      <c r="M57" s="1"/>
      <c r="N57" s="1"/>
      <c r="O57" s="1"/>
      <c r="P57" s="429" t="s">
        <v>43</v>
      </c>
      <c r="Q57" s="429"/>
      <c r="R57" s="431"/>
      <c r="S57" s="432"/>
      <c r="T57" s="16" t="s">
        <v>1</v>
      </c>
      <c r="U57" s="1"/>
      <c r="V57" s="290" t="s">
        <v>122</v>
      </c>
      <c r="W57" s="1"/>
    </row>
    <row r="58" spans="1:23" ht="24.95" customHeight="1" thickBot="1">
      <c r="A58" s="8"/>
      <c r="B58" s="85"/>
      <c r="C58" s="1"/>
      <c r="D58" s="1"/>
      <c r="E58" s="1"/>
      <c r="F58" s="1"/>
      <c r="G58" s="1"/>
      <c r="H58" s="1"/>
      <c r="I58" s="1"/>
      <c r="J58" s="1"/>
      <c r="K58" s="1"/>
      <c r="L58" s="1"/>
      <c r="M58" s="1"/>
      <c r="N58" s="1"/>
      <c r="O58" s="1"/>
      <c r="P58" s="429" t="s">
        <v>43</v>
      </c>
      <c r="Q58" s="429"/>
      <c r="R58" s="589"/>
      <c r="S58" s="590"/>
      <c r="T58" s="16" t="s">
        <v>1</v>
      </c>
      <c r="U58" s="1"/>
      <c r="V58" s="290" t="s">
        <v>122</v>
      </c>
      <c r="W58" s="1"/>
    </row>
    <row r="59" spans="1:23" ht="24.95" customHeight="1" thickTop="1">
      <c r="A59" s="8"/>
      <c r="B59" s="185" t="s">
        <v>450</v>
      </c>
      <c r="C59" s="1"/>
      <c r="D59" s="1"/>
      <c r="E59" s="1"/>
      <c r="F59" s="1"/>
      <c r="G59" s="1"/>
      <c r="H59" s="1"/>
      <c r="I59" s="1"/>
      <c r="J59" s="1"/>
      <c r="K59" s="1"/>
      <c r="L59" s="1"/>
      <c r="M59" s="1"/>
      <c r="N59" s="1"/>
      <c r="O59" s="1"/>
      <c r="P59" s="302" t="s">
        <v>356</v>
      </c>
      <c r="Q59" s="502"/>
      <c r="R59" s="591">
        <f>SUM(R55:S58)</f>
        <v>0</v>
      </c>
      <c r="S59" s="592"/>
      <c r="T59" s="16"/>
      <c r="U59" s="1"/>
      <c r="V59" s="290"/>
      <c r="W59" s="1"/>
    </row>
    <row r="60" spans="1:23" ht="12" customHeight="1">
      <c r="A60" s="8"/>
      <c r="B60" s="1"/>
      <c r="C60" s="1"/>
      <c r="D60" s="1"/>
      <c r="E60" s="1"/>
      <c r="F60" s="1"/>
      <c r="G60" s="1"/>
      <c r="H60" s="1"/>
      <c r="I60" s="1"/>
      <c r="J60" s="1"/>
      <c r="K60" s="1"/>
      <c r="L60" s="1"/>
      <c r="M60" s="1"/>
      <c r="N60" s="1"/>
      <c r="O60" s="1"/>
      <c r="P60" s="1"/>
      <c r="Q60" s="1"/>
      <c r="R60" s="1"/>
      <c r="S60" s="1"/>
      <c r="T60" s="1"/>
      <c r="U60" s="1"/>
      <c r="V60" s="291"/>
      <c r="W60" s="1"/>
    </row>
    <row r="61" spans="1:23" ht="20.100000000000001" customHeight="1">
      <c r="A61" s="9">
        <v>4</v>
      </c>
      <c r="B61" s="2" t="s">
        <v>466</v>
      </c>
      <c r="C61" s="2"/>
      <c r="D61" s="2"/>
      <c r="E61" s="2"/>
      <c r="F61" s="2"/>
      <c r="G61" s="2"/>
      <c r="H61" s="2"/>
      <c r="I61" s="2"/>
      <c r="J61" s="2"/>
      <c r="K61" s="2"/>
      <c r="L61" s="2"/>
      <c r="M61" s="2"/>
      <c r="N61" s="2"/>
      <c r="O61" s="2"/>
      <c r="P61" s="2"/>
      <c r="Q61" s="2"/>
      <c r="R61" s="2"/>
      <c r="S61" s="2"/>
      <c r="T61" s="2"/>
      <c r="U61" s="1"/>
      <c r="V61" s="291"/>
      <c r="W61" s="1"/>
    </row>
    <row r="62" spans="1:23" ht="9.9499999999999993" customHeight="1">
      <c r="A62" s="8"/>
      <c r="B62" s="1"/>
      <c r="C62" s="1"/>
      <c r="D62" s="1"/>
      <c r="E62" s="1"/>
      <c r="F62" s="1"/>
      <c r="G62" s="1"/>
      <c r="H62" s="1"/>
      <c r="I62" s="1"/>
      <c r="J62" s="1"/>
      <c r="K62" s="1"/>
      <c r="L62" s="1"/>
      <c r="M62" s="1"/>
      <c r="N62" s="1"/>
      <c r="O62" s="1"/>
      <c r="P62" s="1"/>
      <c r="Q62" s="1"/>
      <c r="R62" s="1"/>
      <c r="S62" s="1"/>
      <c r="T62" s="1"/>
      <c r="U62" s="1"/>
      <c r="V62" s="291"/>
      <c r="W62" s="1"/>
    </row>
    <row r="63" spans="1:23" ht="24.95" customHeight="1">
      <c r="A63" s="8"/>
      <c r="B63" s="85"/>
      <c r="C63" s="1"/>
      <c r="D63" s="1"/>
      <c r="E63" s="1"/>
      <c r="F63" s="1"/>
      <c r="G63" s="1"/>
      <c r="H63" s="1"/>
      <c r="I63" s="1"/>
      <c r="J63" s="85"/>
      <c r="K63" s="1"/>
      <c r="L63" s="1"/>
      <c r="M63" s="1"/>
      <c r="N63" s="1"/>
      <c r="O63" s="1"/>
      <c r="P63" s="1"/>
      <c r="Q63" s="1"/>
      <c r="R63" s="1"/>
      <c r="S63" s="1"/>
      <c r="T63" s="1"/>
      <c r="U63" s="1"/>
      <c r="V63" s="291"/>
      <c r="W63" s="1"/>
    </row>
    <row r="64" spans="1:23" ht="12" customHeight="1">
      <c r="A64" s="8"/>
      <c r="B64" s="1"/>
      <c r="C64" s="1"/>
      <c r="D64" s="1"/>
      <c r="E64" s="1"/>
      <c r="F64" s="1"/>
      <c r="G64" s="1"/>
      <c r="H64" s="1"/>
      <c r="I64" s="1"/>
      <c r="J64" s="1"/>
      <c r="K64" s="1"/>
      <c r="L64" s="1"/>
      <c r="M64" s="1"/>
      <c r="N64" s="1"/>
      <c r="O64" s="1"/>
      <c r="P64" s="1"/>
      <c r="Q64" s="1"/>
      <c r="R64" s="1"/>
      <c r="S64" s="1"/>
      <c r="T64" s="1"/>
      <c r="U64" s="1"/>
      <c r="V64" s="291"/>
      <c r="W64" s="1"/>
    </row>
    <row r="65" spans="1:23" ht="20.100000000000001" customHeight="1">
      <c r="A65" s="9">
        <v>5</v>
      </c>
      <c r="B65" s="2" t="s">
        <v>469</v>
      </c>
      <c r="C65" s="2"/>
      <c r="D65" s="2"/>
      <c r="E65" s="2"/>
      <c r="F65" s="2"/>
      <c r="G65" s="2"/>
      <c r="H65" s="2"/>
      <c r="I65" s="2"/>
      <c r="J65" s="2"/>
      <c r="K65" s="2"/>
      <c r="L65" s="2"/>
      <c r="M65" s="2"/>
      <c r="N65" s="2"/>
      <c r="O65" s="2"/>
      <c r="P65" s="2"/>
      <c r="Q65" s="2"/>
      <c r="R65" s="2"/>
      <c r="S65" s="2"/>
      <c r="T65" s="2"/>
      <c r="U65" s="1"/>
      <c r="V65" s="291"/>
      <c r="W65" s="1"/>
    </row>
    <row r="66" spans="1:23" ht="13.5" customHeight="1">
      <c r="A66" s="8"/>
      <c r="B66" s="1"/>
      <c r="C66" s="1"/>
      <c r="D66" s="1"/>
      <c r="E66" s="1"/>
      <c r="F66" s="1"/>
      <c r="G66" s="1"/>
      <c r="H66" s="1"/>
      <c r="I66" s="1"/>
      <c r="J66" s="1"/>
      <c r="K66" s="1"/>
      <c r="L66" s="1"/>
      <c r="M66" s="1"/>
      <c r="N66" s="1"/>
      <c r="O66" s="1"/>
      <c r="P66" s="1"/>
      <c r="Q66" s="1"/>
      <c r="R66" s="1"/>
      <c r="S66" s="1"/>
      <c r="T66" s="1"/>
      <c r="U66" s="1"/>
      <c r="V66" s="291"/>
      <c r="W66" s="1"/>
    </row>
    <row r="67" spans="1:23" ht="24" customHeight="1">
      <c r="A67" s="8"/>
      <c r="B67" s="85"/>
      <c r="C67" s="1"/>
      <c r="D67" s="1"/>
      <c r="E67" s="1"/>
      <c r="F67" s="1"/>
      <c r="G67" s="1"/>
      <c r="H67" s="1"/>
      <c r="I67" s="1"/>
      <c r="J67" s="1"/>
      <c r="K67" s="1"/>
      <c r="L67" s="429" t="s">
        <v>43</v>
      </c>
      <c r="M67" s="429"/>
      <c r="N67" s="416" t="s">
        <v>2</v>
      </c>
      <c r="O67" s="416"/>
      <c r="P67" s="416"/>
      <c r="Q67" s="417"/>
      <c r="R67" s="417"/>
      <c r="S67" s="16"/>
      <c r="T67" s="1"/>
      <c r="U67" s="1"/>
      <c r="V67" s="290" t="s">
        <v>276</v>
      </c>
      <c r="W67" s="1"/>
    </row>
    <row r="68" spans="1:23" ht="24" customHeight="1">
      <c r="A68" s="8"/>
      <c r="B68" s="85"/>
      <c r="C68" s="1"/>
      <c r="D68" s="1"/>
      <c r="E68" s="1"/>
      <c r="F68" s="1"/>
      <c r="G68" s="1"/>
      <c r="H68" s="1"/>
      <c r="I68" s="1"/>
      <c r="J68" s="1"/>
      <c r="K68" s="1"/>
      <c r="L68" s="429" t="s">
        <v>43</v>
      </c>
      <c r="M68" s="429"/>
      <c r="N68" s="416" t="s">
        <v>3</v>
      </c>
      <c r="O68" s="416"/>
      <c r="P68" s="416"/>
      <c r="Q68" s="417"/>
      <c r="R68" s="417"/>
      <c r="S68" s="16"/>
      <c r="T68" s="1"/>
      <c r="U68" s="1"/>
      <c r="V68" s="290" t="s">
        <v>276</v>
      </c>
      <c r="W68" s="1"/>
    </row>
    <row r="69" spans="1:23" ht="24" customHeight="1">
      <c r="A69" s="8"/>
      <c r="B69" s="85"/>
      <c r="C69" s="1"/>
      <c r="D69" s="1"/>
      <c r="E69" s="1"/>
      <c r="F69" s="1"/>
      <c r="G69" s="1"/>
      <c r="H69" s="1"/>
      <c r="I69" s="1"/>
      <c r="J69" s="1"/>
      <c r="K69" s="1"/>
      <c r="L69" s="1"/>
      <c r="M69" s="1"/>
      <c r="N69" s="1"/>
      <c r="O69" s="1"/>
      <c r="P69" s="1"/>
      <c r="Q69" s="1"/>
      <c r="R69" s="1"/>
      <c r="S69" s="1"/>
      <c r="T69" s="1"/>
      <c r="U69" s="1"/>
      <c r="V69" s="291"/>
      <c r="W69" s="1"/>
    </row>
    <row r="70" spans="1:23" ht="24" customHeight="1">
      <c r="A70" s="8"/>
      <c r="B70" s="85"/>
      <c r="C70" s="1"/>
      <c r="D70" s="1"/>
      <c r="E70" s="1"/>
      <c r="F70" s="1"/>
      <c r="G70" s="1"/>
      <c r="H70" s="1"/>
      <c r="I70" s="1"/>
      <c r="J70" s="1"/>
      <c r="K70" s="1"/>
      <c r="L70" s="1"/>
      <c r="M70" s="1"/>
      <c r="N70" s="1"/>
      <c r="O70" s="1"/>
      <c r="P70" s="1"/>
      <c r="Q70" s="1"/>
      <c r="R70" s="1"/>
      <c r="S70" s="1"/>
      <c r="T70" s="1"/>
      <c r="U70" s="1"/>
      <c r="V70" s="291"/>
      <c r="W70" s="1"/>
    </row>
    <row r="71" spans="1:23" ht="24" customHeight="1">
      <c r="A71" s="8"/>
      <c r="B71" s="85"/>
      <c r="C71" s="1"/>
      <c r="D71" s="1"/>
      <c r="E71" s="1"/>
      <c r="F71" s="1"/>
      <c r="G71" s="1"/>
      <c r="H71" s="1"/>
      <c r="I71" s="1"/>
      <c r="J71" s="1"/>
      <c r="K71" s="1"/>
      <c r="L71" s="1"/>
      <c r="M71" s="1"/>
      <c r="N71" s="1"/>
      <c r="O71" s="1"/>
      <c r="P71" s="1"/>
      <c r="Q71" s="1"/>
      <c r="R71" s="1"/>
      <c r="S71" s="1"/>
      <c r="T71" s="1"/>
      <c r="U71" s="1"/>
      <c r="V71" s="291"/>
      <c r="W71" s="1"/>
    </row>
    <row r="72" spans="1:23" ht="12" customHeight="1">
      <c r="A72" s="8"/>
      <c r="B72" s="1"/>
      <c r="C72" s="1"/>
      <c r="D72" s="1"/>
      <c r="E72" s="1"/>
      <c r="F72" s="1"/>
      <c r="G72" s="1"/>
      <c r="H72" s="1"/>
      <c r="I72" s="1"/>
      <c r="J72" s="1"/>
      <c r="K72" s="1"/>
      <c r="L72" s="1"/>
      <c r="M72" s="1"/>
      <c r="N72" s="1"/>
      <c r="O72" s="1"/>
      <c r="P72" s="1"/>
      <c r="Q72" s="1"/>
      <c r="R72" s="1"/>
      <c r="S72" s="1"/>
      <c r="T72" s="1"/>
      <c r="U72" s="1"/>
      <c r="V72" s="291"/>
      <c r="W72" s="1"/>
    </row>
    <row r="73" spans="1:23" ht="20.100000000000001" customHeight="1">
      <c r="A73" s="9">
        <v>6</v>
      </c>
      <c r="B73" s="2" t="s">
        <v>482</v>
      </c>
      <c r="C73" s="2"/>
      <c r="D73" s="2"/>
      <c r="E73" s="2"/>
      <c r="F73" s="2"/>
      <c r="G73" s="2"/>
      <c r="H73" s="2"/>
      <c r="I73" s="2"/>
      <c r="J73" s="2"/>
      <c r="K73" s="2"/>
      <c r="L73" s="2"/>
      <c r="M73" s="2"/>
      <c r="N73" s="2"/>
      <c r="O73" s="2"/>
      <c r="P73" s="2"/>
      <c r="Q73" s="2"/>
      <c r="R73" s="2"/>
      <c r="S73" s="2"/>
      <c r="T73" s="2"/>
      <c r="U73" s="1"/>
      <c r="V73" s="291"/>
      <c r="W73" s="1"/>
    </row>
    <row r="74" spans="1:23" ht="15" customHeight="1">
      <c r="A74" s="8"/>
      <c r="B74" s="1"/>
      <c r="C74" s="1"/>
      <c r="D74" s="1"/>
      <c r="E74" s="1"/>
      <c r="F74" s="1"/>
      <c r="G74" s="1"/>
      <c r="H74" s="1"/>
      <c r="I74" s="1"/>
      <c r="J74" s="1"/>
      <c r="K74" s="1"/>
      <c r="L74" s="1"/>
      <c r="M74" s="1"/>
      <c r="N74" s="1"/>
      <c r="O74" s="1"/>
      <c r="P74" s="1"/>
      <c r="Q74" s="1"/>
      <c r="R74" s="1"/>
      <c r="S74" s="1"/>
      <c r="T74" s="1"/>
      <c r="U74" s="1"/>
      <c r="V74" s="291"/>
      <c r="W74" s="1"/>
    </row>
    <row r="75" spans="1:23" ht="24" customHeight="1">
      <c r="A75" s="8"/>
      <c r="B75" s="85"/>
      <c r="C75" s="1"/>
      <c r="D75" s="1"/>
      <c r="E75" s="1"/>
      <c r="F75" s="1"/>
      <c r="G75" s="1"/>
      <c r="H75" s="1"/>
      <c r="I75" s="1"/>
      <c r="J75" s="306" t="s">
        <v>362</v>
      </c>
      <c r="K75" s="306"/>
      <c r="L75" s="1"/>
      <c r="M75" s="1"/>
      <c r="N75" s="1"/>
      <c r="O75" s="85"/>
      <c r="P75" s="1"/>
      <c r="Q75" s="1"/>
      <c r="R75" s="1"/>
      <c r="S75" s="1"/>
      <c r="T75" s="1"/>
      <c r="U75" s="1"/>
      <c r="V75" s="290"/>
      <c r="W75" s="1"/>
    </row>
    <row r="76" spans="1:23" ht="24" customHeight="1">
      <c r="A76" s="8"/>
      <c r="B76" s="85"/>
      <c r="C76" s="1"/>
      <c r="D76" s="1"/>
      <c r="E76" s="1"/>
      <c r="F76" s="1"/>
      <c r="G76" s="85"/>
      <c r="H76" s="1"/>
      <c r="I76" s="1"/>
      <c r="J76" s="306" t="s">
        <v>362</v>
      </c>
      <c r="K76" s="306"/>
      <c r="L76" s="85"/>
      <c r="M76" s="1"/>
      <c r="N76"/>
      <c r="O76"/>
      <c r="P76"/>
      <c r="Q76"/>
      <c r="R76" s="1"/>
      <c r="S76" s="1"/>
      <c r="T76" s="1"/>
      <c r="U76" s="1"/>
      <c r="V76" s="290"/>
      <c r="W76" s="48"/>
    </row>
    <row r="77" spans="1:23" ht="24" customHeight="1">
      <c r="A77" s="8"/>
      <c r="B77" s="85"/>
      <c r="C77" s="1"/>
      <c r="D77" s="1"/>
      <c r="E77" s="1"/>
      <c r="F77" s="1"/>
      <c r="G77" s="85"/>
      <c r="H77" s="1"/>
      <c r="I77" s="1"/>
      <c r="J77" s="306" t="s">
        <v>363</v>
      </c>
      <c r="K77" s="306"/>
      <c r="L77" s="85"/>
      <c r="M77" s="1"/>
      <c r="N77" s="1"/>
      <c r="O77" s="85"/>
      <c r="P77" s="1"/>
      <c r="Q77" s="1"/>
      <c r="R77" s="1"/>
      <c r="S77" s="1"/>
      <c r="T77" s="1"/>
      <c r="U77" s="1"/>
      <c r="V77" s="290"/>
      <c r="W77" s="48"/>
    </row>
    <row r="78" spans="1:23" ht="12" customHeight="1">
      <c r="A78" s="8"/>
      <c r="B78" s="1"/>
      <c r="C78" s="1"/>
      <c r="D78" s="1"/>
      <c r="E78" s="1"/>
      <c r="F78" s="1"/>
      <c r="G78" s="1"/>
      <c r="H78" s="1"/>
      <c r="I78" s="1"/>
      <c r="J78" s="1"/>
      <c r="K78" s="1"/>
      <c r="L78" s="1"/>
      <c r="M78" s="1"/>
      <c r="N78" s="1"/>
      <c r="O78" s="1"/>
      <c r="P78" s="1"/>
      <c r="Q78" s="1"/>
      <c r="R78" s="1"/>
      <c r="S78" s="1"/>
      <c r="T78" s="1"/>
      <c r="U78" s="1"/>
      <c r="V78" s="291"/>
      <c r="W78" s="1"/>
    </row>
    <row r="79" spans="1:23" ht="20.100000000000001" customHeight="1">
      <c r="A79" s="9">
        <v>7</v>
      </c>
      <c r="B79" s="2" t="s">
        <v>100</v>
      </c>
      <c r="C79" s="2"/>
      <c r="D79" s="2"/>
      <c r="E79" s="2"/>
      <c r="F79" s="2"/>
      <c r="G79" s="2"/>
      <c r="H79" s="2"/>
      <c r="I79" s="2"/>
      <c r="J79" s="2"/>
      <c r="K79" s="2"/>
      <c r="L79" s="2"/>
      <c r="M79" s="2"/>
      <c r="N79" s="2"/>
      <c r="O79" s="2"/>
      <c r="P79" s="2"/>
      <c r="Q79" s="2"/>
      <c r="R79" s="2"/>
      <c r="S79" s="2"/>
      <c r="T79" s="2"/>
      <c r="U79" s="1"/>
      <c r="V79" s="291"/>
      <c r="W79" s="1"/>
    </row>
    <row r="80" spans="1:23" ht="9.9499999999999993" customHeight="1">
      <c r="A80" s="8"/>
      <c r="B80" s="1"/>
      <c r="C80" s="1"/>
      <c r="D80" s="1"/>
      <c r="E80" s="1"/>
      <c r="F80" s="1"/>
      <c r="G80" s="1"/>
      <c r="H80" s="1"/>
      <c r="I80" s="1"/>
      <c r="J80" s="1"/>
      <c r="K80" s="1"/>
      <c r="L80" s="1"/>
      <c r="M80" s="1"/>
      <c r="N80" s="1"/>
      <c r="O80" s="1"/>
      <c r="P80" s="1"/>
      <c r="Q80" s="1"/>
      <c r="R80" s="1"/>
      <c r="S80" s="1"/>
      <c r="T80" s="1"/>
      <c r="U80" s="1"/>
      <c r="V80" s="291"/>
      <c r="W80" s="1"/>
    </row>
    <row r="81" spans="1:51" ht="24.95" customHeight="1">
      <c r="A81" s="8"/>
      <c r="B81" s="497" t="s">
        <v>94</v>
      </c>
      <c r="C81" s="498"/>
      <c r="D81" s="499" t="s">
        <v>91</v>
      </c>
      <c r="E81" s="500"/>
      <c r="F81" s="500"/>
      <c r="G81" s="501"/>
      <c r="H81" s="551" t="s">
        <v>92</v>
      </c>
      <c r="I81" s="551"/>
      <c r="J81" s="498"/>
      <c r="K81" s="497" t="s">
        <v>93</v>
      </c>
      <c r="L81" s="551"/>
      <c r="M81" s="551"/>
      <c r="N81" s="551"/>
      <c r="O81" s="551"/>
      <c r="P81" s="498"/>
      <c r="Q81" s="452" t="s">
        <v>865</v>
      </c>
      <c r="R81" s="452"/>
      <c r="S81" s="453" t="s">
        <v>109</v>
      </c>
      <c r="T81" s="454"/>
      <c r="U81" s="1"/>
      <c r="V81" s="290" t="s">
        <v>277</v>
      </c>
      <c r="W81" s="1"/>
      <c r="X81" s="195"/>
      <c r="Y81" s="196"/>
      <c r="Z81" s="195"/>
      <c r="AA81" s="195"/>
      <c r="AB81" s="195"/>
      <c r="AC81" s="195"/>
      <c r="AD81" s="195"/>
      <c r="AE81" s="195"/>
      <c r="AF81" s="195"/>
      <c r="AG81" s="195"/>
      <c r="AH81" s="204"/>
      <c r="AV81" s="412"/>
      <c r="AW81" s="412"/>
      <c r="AX81" s="451"/>
      <c r="AY81" s="412"/>
    </row>
    <row r="82" spans="1:51" ht="24" customHeight="1">
      <c r="A82" s="8"/>
      <c r="B82" s="510" t="s">
        <v>88</v>
      </c>
      <c r="C82" s="510" t="s">
        <v>89</v>
      </c>
      <c r="D82" s="513" t="s">
        <v>116</v>
      </c>
      <c r="E82" s="513"/>
      <c r="F82" s="513"/>
      <c r="G82" s="513"/>
      <c r="H82" s="513"/>
      <c r="I82" s="513"/>
      <c r="J82" s="513"/>
      <c r="K82" s="513"/>
      <c r="L82" s="513"/>
      <c r="M82" s="513"/>
      <c r="N82" s="513"/>
      <c r="O82" s="513"/>
      <c r="P82" s="514"/>
      <c r="Q82" s="413"/>
      <c r="R82" s="414"/>
      <c r="S82" s="413"/>
      <c r="T82" s="414"/>
      <c r="U82" s="1"/>
      <c r="V82" s="291"/>
      <c r="W82" s="1"/>
      <c r="X82" s="195"/>
      <c r="Y82" s="195"/>
      <c r="Z82" s="195"/>
      <c r="AA82" s="195"/>
      <c r="AB82" s="195"/>
      <c r="AC82" s="195"/>
      <c r="AD82" s="195"/>
      <c r="AE82" s="195"/>
      <c r="AF82" s="195"/>
      <c r="AG82" s="195"/>
    </row>
    <row r="83" spans="1:51" ht="24" customHeight="1">
      <c r="A83" s="8"/>
      <c r="B83" s="511"/>
      <c r="C83" s="511"/>
      <c r="D83" s="515" t="s">
        <v>96</v>
      </c>
      <c r="E83" s="516"/>
      <c r="F83" s="516"/>
      <c r="G83" s="516"/>
      <c r="H83" s="521" t="s">
        <v>98</v>
      </c>
      <c r="I83" s="522"/>
      <c r="J83" s="523"/>
      <c r="K83" s="21" t="s">
        <v>52</v>
      </c>
      <c r="L83" s="1"/>
      <c r="M83" s="1"/>
      <c r="N83" s="1"/>
      <c r="O83" s="1"/>
      <c r="P83" s="30" t="s">
        <v>53</v>
      </c>
      <c r="Q83" s="413"/>
      <c r="R83" s="414"/>
      <c r="S83" s="413"/>
      <c r="T83" s="414"/>
      <c r="U83" s="1"/>
      <c r="V83" s="291"/>
      <c r="W83" s="1"/>
      <c r="X83" s="195"/>
      <c r="Y83" s="195"/>
      <c r="Z83" s="195"/>
      <c r="AA83" s="195"/>
      <c r="AB83" s="195"/>
      <c r="AC83" s="195"/>
      <c r="AD83" s="195"/>
      <c r="AE83" s="195"/>
      <c r="AF83" s="195"/>
      <c r="AG83" s="195"/>
    </row>
    <row r="84" spans="1:51" ht="24" customHeight="1">
      <c r="A84" s="8"/>
      <c r="B84" s="511"/>
      <c r="C84" s="511"/>
      <c r="D84" s="517"/>
      <c r="E84" s="518"/>
      <c r="F84" s="518"/>
      <c r="G84" s="518"/>
      <c r="H84" s="524"/>
      <c r="I84" s="525"/>
      <c r="J84" s="526"/>
      <c r="K84" s="27" t="s">
        <v>4</v>
      </c>
      <c r="L84" s="28"/>
      <c r="M84" s="28"/>
      <c r="N84" s="28"/>
      <c r="O84" s="28"/>
      <c r="P84" s="29" t="s">
        <v>54</v>
      </c>
      <c r="Q84" s="413"/>
      <c r="R84" s="414"/>
      <c r="S84" s="413"/>
      <c r="T84" s="414"/>
      <c r="U84" s="1"/>
      <c r="V84" s="291"/>
      <c r="W84" s="1"/>
      <c r="X84" s="195"/>
      <c r="Y84" s="195"/>
      <c r="Z84" s="195"/>
      <c r="AA84" s="195"/>
      <c r="AB84" s="195"/>
      <c r="AC84" s="195"/>
      <c r="AD84" s="195"/>
      <c r="AE84" s="195"/>
      <c r="AF84" s="195"/>
      <c r="AG84" s="195"/>
    </row>
    <row r="85" spans="1:51" ht="24" customHeight="1">
      <c r="A85" s="8"/>
      <c r="B85" s="511"/>
      <c r="C85" s="511"/>
      <c r="D85" s="517"/>
      <c r="E85" s="518"/>
      <c r="F85" s="518"/>
      <c r="G85" s="518"/>
      <c r="H85" s="527"/>
      <c r="I85" s="528"/>
      <c r="J85" s="529"/>
      <c r="K85" s="21" t="s">
        <v>7</v>
      </c>
      <c r="L85" s="1"/>
      <c r="M85" s="1"/>
      <c r="N85" s="1"/>
      <c r="O85" s="1"/>
      <c r="P85" s="30" t="s">
        <v>55</v>
      </c>
      <c r="Q85" s="413"/>
      <c r="R85" s="414"/>
      <c r="S85" s="413"/>
      <c r="T85" s="414"/>
      <c r="U85" s="1"/>
      <c r="V85" s="291"/>
      <c r="W85" s="1"/>
      <c r="X85" s="195"/>
      <c r="Y85" s="195"/>
      <c r="Z85" s="195"/>
      <c r="AA85" s="195"/>
      <c r="AB85" s="195"/>
      <c r="AC85" s="195"/>
      <c r="AD85" s="195"/>
      <c r="AE85" s="195"/>
      <c r="AF85" s="195"/>
      <c r="AG85" s="195"/>
    </row>
    <row r="86" spans="1:51" ht="24" customHeight="1">
      <c r="A86" s="8"/>
      <c r="B86" s="511"/>
      <c r="C86" s="511"/>
      <c r="D86" s="517"/>
      <c r="E86" s="518"/>
      <c r="F86" s="518"/>
      <c r="G86" s="518"/>
      <c r="H86" s="530" t="s">
        <v>99</v>
      </c>
      <c r="I86" s="531"/>
      <c r="J86" s="532"/>
      <c r="K86" s="67" t="s">
        <v>498</v>
      </c>
      <c r="L86" s="68"/>
      <c r="M86" s="31"/>
      <c r="N86" s="31"/>
      <c r="O86" s="31"/>
      <c r="P86" s="32" t="s">
        <v>53</v>
      </c>
      <c r="Q86" s="413"/>
      <c r="R86" s="414"/>
      <c r="S86" s="413"/>
      <c r="T86" s="414"/>
      <c r="U86" s="1"/>
      <c r="V86" s="291"/>
      <c r="W86" s="1"/>
    </row>
    <row r="87" spans="1:51" ht="24" customHeight="1">
      <c r="A87" s="8"/>
      <c r="B87" s="511"/>
      <c r="C87" s="512"/>
      <c r="D87" s="519"/>
      <c r="E87" s="520"/>
      <c r="F87" s="520"/>
      <c r="G87" s="520"/>
      <c r="H87" s="527"/>
      <c r="I87" s="528"/>
      <c r="J87" s="529"/>
      <c r="K87" s="69" t="s">
        <v>105</v>
      </c>
      <c r="L87" s="70"/>
      <c r="M87" s="55"/>
      <c r="N87" s="55"/>
      <c r="O87" s="55"/>
      <c r="P87" s="56" t="s">
        <v>54</v>
      </c>
      <c r="Q87" s="413"/>
      <c r="R87" s="414"/>
      <c r="S87" s="413"/>
      <c r="T87" s="414"/>
      <c r="U87" s="1"/>
      <c r="V87" s="291"/>
      <c r="W87" s="1"/>
    </row>
    <row r="88" spans="1:51" ht="24" customHeight="1">
      <c r="A88" s="8"/>
      <c r="B88" s="512"/>
      <c r="C88" s="64" t="s">
        <v>97</v>
      </c>
      <c r="D88" s="4"/>
      <c r="E88" s="4"/>
      <c r="F88" s="4"/>
      <c r="G88" s="4"/>
      <c r="H88" s="4"/>
      <c r="I88" s="4"/>
      <c r="J88" s="4"/>
      <c r="K88" s="4"/>
      <c r="L88" s="4"/>
      <c r="M88" s="4"/>
      <c r="N88" s="4"/>
      <c r="O88" s="4"/>
      <c r="P88" s="18"/>
      <c r="Q88" s="413"/>
      <c r="R88" s="414"/>
      <c r="S88" s="413"/>
      <c r="T88" s="414"/>
      <c r="U88" s="1"/>
      <c r="V88" s="291"/>
      <c r="W88" s="1"/>
      <c r="Z88" s="205"/>
      <c r="AA88" s="205"/>
      <c r="AB88" s="205"/>
    </row>
    <row r="89" spans="1:51" ht="24" customHeight="1">
      <c r="A89" s="8"/>
      <c r="B89" s="111"/>
      <c r="C89" s="101"/>
      <c r="D89" s="1"/>
      <c r="E89" s="1"/>
      <c r="F89" s="1"/>
      <c r="G89" s="1"/>
      <c r="H89" s="1"/>
      <c r="I89" s="1"/>
      <c r="J89" s="1"/>
      <c r="K89" s="1"/>
      <c r="L89" s="1"/>
      <c r="M89" s="1"/>
      <c r="N89" s="1"/>
      <c r="O89" s="558" t="s">
        <v>364</v>
      </c>
      <c r="P89" s="559"/>
      <c r="Q89" s="427">
        <f>SUM(Q82:R88)</f>
        <v>0</v>
      </c>
      <c r="R89" s="428"/>
      <c r="S89" s="427">
        <f>SUM(S82:T88)</f>
        <v>0</v>
      </c>
      <c r="T89" s="428"/>
      <c r="U89" s="1"/>
      <c r="V89" s="291"/>
      <c r="W89" s="1"/>
      <c r="Z89" s="205"/>
      <c r="AA89" s="205"/>
      <c r="AB89" s="205"/>
    </row>
    <row r="90" spans="1:51" ht="12" customHeight="1">
      <c r="A90" s="8"/>
      <c r="B90" s="1"/>
      <c r="C90" s="1"/>
      <c r="D90" s="1"/>
      <c r="E90" s="1"/>
      <c r="F90" s="1"/>
      <c r="G90" s="1"/>
      <c r="H90" s="1"/>
      <c r="I90" s="1"/>
      <c r="J90" s="1"/>
      <c r="K90" s="1"/>
      <c r="L90" s="1"/>
      <c r="M90" s="1"/>
      <c r="N90" s="1"/>
      <c r="O90" s="1"/>
      <c r="P90" s="1"/>
      <c r="Q90" s="1"/>
      <c r="R90" s="1"/>
      <c r="S90" s="1"/>
      <c r="T90" s="1"/>
      <c r="U90" s="1"/>
      <c r="V90" s="291"/>
      <c r="W90" s="1"/>
    </row>
    <row r="91" spans="1:51" ht="20.100000000000001" customHeight="1">
      <c r="A91" s="9">
        <v>8</v>
      </c>
      <c r="B91" s="2" t="s">
        <v>101</v>
      </c>
      <c r="C91" s="2"/>
      <c r="D91" s="2"/>
      <c r="E91" s="2"/>
      <c r="F91" s="2"/>
      <c r="G91" s="2"/>
      <c r="H91" s="2"/>
      <c r="I91" s="2"/>
      <c r="J91" s="2"/>
      <c r="K91" s="2"/>
      <c r="L91" s="2"/>
      <c r="M91" s="2"/>
      <c r="N91" s="2"/>
      <c r="O91" s="2"/>
      <c r="P91" s="2"/>
      <c r="Q91" s="2"/>
      <c r="R91" s="2"/>
      <c r="S91" s="2"/>
      <c r="T91" s="2"/>
      <c r="U91" s="1"/>
      <c r="V91" s="291"/>
      <c r="W91" s="15"/>
    </row>
    <row r="92" spans="1:51" ht="9.9499999999999993" customHeight="1">
      <c r="A92" s="8"/>
      <c r="B92" s="1"/>
      <c r="C92" s="1"/>
      <c r="D92" s="1"/>
      <c r="E92" s="1"/>
      <c r="F92" s="1"/>
      <c r="G92" s="1"/>
      <c r="H92" s="1"/>
      <c r="I92" s="1"/>
      <c r="J92" s="1"/>
      <c r="K92" s="1"/>
      <c r="L92" s="1"/>
      <c r="M92" s="1"/>
      <c r="N92" s="1"/>
      <c r="O92" s="1"/>
      <c r="P92" s="1"/>
      <c r="Q92" s="1"/>
      <c r="R92" s="1"/>
      <c r="S92" s="1"/>
      <c r="T92" s="1"/>
      <c r="U92" s="1"/>
      <c r="V92" s="291"/>
      <c r="W92" s="1"/>
    </row>
    <row r="93" spans="1:51" ht="24.95" customHeight="1">
      <c r="A93" s="8"/>
      <c r="B93" s="497" t="s">
        <v>94</v>
      </c>
      <c r="C93" s="498"/>
      <c r="D93" s="499" t="s">
        <v>91</v>
      </c>
      <c r="E93" s="500"/>
      <c r="F93" s="500"/>
      <c r="G93" s="501"/>
      <c r="H93" s="551" t="s">
        <v>92</v>
      </c>
      <c r="I93" s="551"/>
      <c r="J93" s="498"/>
      <c r="K93" s="497" t="s">
        <v>95</v>
      </c>
      <c r="L93" s="551"/>
      <c r="M93" s="551"/>
      <c r="N93" s="551"/>
      <c r="O93" s="551"/>
      <c r="P93" s="498"/>
      <c r="Q93" s="452" t="s">
        <v>865</v>
      </c>
      <c r="R93" s="452"/>
      <c r="S93" s="453" t="s">
        <v>109</v>
      </c>
      <c r="T93" s="454"/>
      <c r="U93" s="1"/>
      <c r="V93" s="291"/>
      <c r="W93" s="1"/>
    </row>
    <row r="94" spans="1:51" ht="24" customHeight="1">
      <c r="A94" s="8"/>
      <c r="B94" s="555" t="s">
        <v>5</v>
      </c>
      <c r="C94" s="555"/>
      <c r="D94" s="548" t="s">
        <v>90</v>
      </c>
      <c r="E94" s="548"/>
      <c r="F94" s="548"/>
      <c r="G94" s="548"/>
      <c r="H94" s="548"/>
      <c r="I94" s="548"/>
      <c r="J94" s="548"/>
      <c r="K94" s="49" t="s">
        <v>6</v>
      </c>
      <c r="L94" s="86"/>
      <c r="M94" s="86"/>
      <c r="N94" s="86"/>
      <c r="O94" s="86"/>
      <c r="P94" s="26" t="s">
        <v>53</v>
      </c>
      <c r="Q94" s="413"/>
      <c r="R94" s="414"/>
      <c r="S94" s="413"/>
      <c r="T94" s="414"/>
      <c r="U94" s="1"/>
      <c r="V94" s="290" t="s">
        <v>277</v>
      </c>
      <c r="W94" s="1"/>
      <c r="Y94" s="196"/>
    </row>
    <row r="95" spans="1:51" ht="24" customHeight="1">
      <c r="A95" s="8"/>
      <c r="B95" s="556"/>
      <c r="C95" s="556"/>
      <c r="D95" s="549"/>
      <c r="E95" s="549"/>
      <c r="F95" s="549"/>
      <c r="G95" s="549"/>
      <c r="H95" s="549"/>
      <c r="I95" s="549"/>
      <c r="J95" s="549"/>
      <c r="K95" s="50" t="s">
        <v>4</v>
      </c>
      <c r="L95" s="87"/>
      <c r="M95" s="87"/>
      <c r="N95" s="87"/>
      <c r="O95" s="87"/>
      <c r="P95" s="34" t="s">
        <v>54</v>
      </c>
      <c r="Q95" s="413"/>
      <c r="R95" s="414"/>
      <c r="S95" s="413"/>
      <c r="T95" s="414"/>
      <c r="U95" s="1"/>
      <c r="V95" s="291"/>
      <c r="W95" s="1"/>
    </row>
    <row r="96" spans="1:51" ht="24" customHeight="1">
      <c r="A96" s="8"/>
      <c r="B96" s="557"/>
      <c r="C96" s="557"/>
      <c r="D96" s="550"/>
      <c r="E96" s="550"/>
      <c r="F96" s="550"/>
      <c r="G96" s="550"/>
      <c r="H96" s="550"/>
      <c r="I96" s="550"/>
      <c r="J96" s="550"/>
      <c r="K96" s="22" t="s">
        <v>7</v>
      </c>
      <c r="L96" s="3"/>
      <c r="M96" s="3"/>
      <c r="N96" s="3"/>
      <c r="O96" s="3"/>
      <c r="P96" s="35" t="s">
        <v>55</v>
      </c>
      <c r="Q96" s="413"/>
      <c r="R96" s="414"/>
      <c r="S96" s="413"/>
      <c r="T96" s="414"/>
      <c r="U96" s="1"/>
      <c r="V96" s="291"/>
      <c r="W96" s="1"/>
    </row>
    <row r="97" spans="1:32" ht="24" customHeight="1">
      <c r="A97" s="8"/>
      <c r="B97" s="112"/>
      <c r="C97" s="112"/>
      <c r="D97" s="101"/>
      <c r="E97" s="101"/>
      <c r="F97" s="101"/>
      <c r="G97" s="101"/>
      <c r="H97" s="101"/>
      <c r="I97" s="101"/>
      <c r="J97" s="101"/>
      <c r="K97" s="83"/>
      <c r="L97" s="1"/>
      <c r="M97" s="1"/>
      <c r="N97" s="1"/>
      <c r="O97" s="558" t="s">
        <v>364</v>
      </c>
      <c r="P97" s="559"/>
      <c r="Q97" s="427">
        <f>SUM(Q94:R96)</f>
        <v>0</v>
      </c>
      <c r="R97" s="428"/>
      <c r="S97" s="427">
        <f>SUM(S94:T96)</f>
        <v>0</v>
      </c>
      <c r="T97" s="428"/>
      <c r="U97" s="1"/>
      <c r="V97" s="291"/>
      <c r="W97" s="1"/>
    </row>
    <row r="98" spans="1:32" ht="12" customHeight="1">
      <c r="A98" s="8"/>
      <c r="B98" s="1"/>
      <c r="C98" s="1"/>
      <c r="D98" s="1"/>
      <c r="E98" s="1"/>
      <c r="F98" s="1"/>
      <c r="G98" s="1"/>
      <c r="H98" s="1"/>
      <c r="I98" s="1"/>
      <c r="J98" s="1"/>
      <c r="K98" s="1"/>
      <c r="L98" s="1"/>
      <c r="M98" s="1"/>
      <c r="N98" s="1"/>
      <c r="O98" s="1"/>
      <c r="P98" s="1"/>
      <c r="Q98" s="1"/>
      <c r="R98" s="1"/>
      <c r="S98" s="1"/>
      <c r="T98" s="1"/>
      <c r="U98" s="1"/>
      <c r="V98" s="291"/>
      <c r="W98" s="1"/>
    </row>
    <row r="99" spans="1:32" ht="20.100000000000001" customHeight="1">
      <c r="A99" s="9">
        <v>9</v>
      </c>
      <c r="B99" s="2" t="s">
        <v>106</v>
      </c>
      <c r="C99" s="2"/>
      <c r="D99" s="2"/>
      <c r="E99" s="2"/>
      <c r="F99" s="2"/>
      <c r="G99" s="2"/>
      <c r="H99" s="2"/>
      <c r="I99" s="2"/>
      <c r="J99" s="2"/>
      <c r="K99" s="2"/>
      <c r="L99" s="2"/>
      <c r="M99" s="2"/>
      <c r="N99" s="2"/>
      <c r="O99" s="2"/>
      <c r="P99" s="2"/>
      <c r="Q99" s="2"/>
      <c r="R99" s="2"/>
      <c r="S99" s="2"/>
      <c r="T99" s="71" t="s">
        <v>499</v>
      </c>
      <c r="U99" s="1"/>
      <c r="V99" s="291"/>
      <c r="W99" s="1"/>
    </row>
    <row r="100" spans="1:32" ht="15" customHeight="1">
      <c r="A100" s="8"/>
      <c r="B100" s="1"/>
      <c r="C100" s="1"/>
      <c r="D100" s="1"/>
      <c r="E100" s="1"/>
      <c r="F100" s="1"/>
      <c r="G100" s="1"/>
      <c r="H100" s="1"/>
      <c r="I100" s="1"/>
      <c r="J100" s="1"/>
      <c r="K100" s="1"/>
      <c r="L100" s="1"/>
      <c r="M100" s="1"/>
      <c r="N100" s="1"/>
      <c r="O100" s="1"/>
      <c r="P100" s="1"/>
      <c r="Q100" s="1"/>
      <c r="R100" s="1"/>
      <c r="S100" s="1"/>
      <c r="T100" s="37"/>
      <c r="U100" s="1"/>
      <c r="V100" s="291"/>
      <c r="W100" s="1"/>
    </row>
    <row r="101" spans="1:32" ht="28.5" customHeight="1">
      <c r="A101" s="8"/>
      <c r="B101" s="497" t="s">
        <v>107</v>
      </c>
      <c r="C101" s="551"/>
      <c r="D101" s="498"/>
      <c r="E101" s="552">
        <f>SUM(S107:T110,S113:T119)</f>
        <v>0</v>
      </c>
      <c r="F101" s="552"/>
      <c r="G101" s="552"/>
      <c r="H101" s="1"/>
      <c r="I101" s="1"/>
      <c r="J101" s="1"/>
      <c r="K101" s="1"/>
      <c r="L101" s="1"/>
      <c r="M101" s="1"/>
      <c r="N101" s="1"/>
      <c r="O101" s="1"/>
      <c r="P101" s="1"/>
      <c r="Q101" s="1"/>
      <c r="R101" s="1"/>
      <c r="S101" s="72" t="s">
        <v>278</v>
      </c>
      <c r="T101" s="1"/>
      <c r="U101" s="1"/>
      <c r="V101" s="291"/>
      <c r="W101" s="1"/>
    </row>
    <row r="102" spans="1:32" ht="10.5" customHeight="1">
      <c r="A102" s="8"/>
      <c r="B102" s="8"/>
      <c r="C102" s="8"/>
      <c r="D102" s="8"/>
      <c r="E102" s="8"/>
      <c r="F102" s="8"/>
      <c r="G102" s="8"/>
      <c r="H102" s="8"/>
      <c r="I102" s="8"/>
      <c r="J102" s="8"/>
      <c r="K102" s="8"/>
      <c r="L102" s="8"/>
      <c r="M102" s="8"/>
      <c r="N102" s="8"/>
      <c r="O102" s="8"/>
      <c r="P102" s="8"/>
      <c r="Q102" s="8"/>
      <c r="R102" s="8"/>
      <c r="S102" s="1"/>
      <c r="T102" s="8"/>
      <c r="U102" s="8"/>
      <c r="V102" s="296"/>
      <c r="W102" s="8"/>
      <c r="X102" s="206"/>
      <c r="Y102" s="206"/>
      <c r="Z102" s="206"/>
      <c r="AA102" s="206"/>
    </row>
    <row r="103" spans="1:32" ht="20.100000000000001" customHeight="1">
      <c r="A103" s="9">
        <v>10</v>
      </c>
      <c r="B103" s="2" t="s">
        <v>279</v>
      </c>
      <c r="C103" s="2"/>
      <c r="D103" s="2"/>
      <c r="E103" s="2"/>
      <c r="F103" s="2"/>
      <c r="G103" s="2"/>
      <c r="H103" s="2"/>
      <c r="I103" s="2"/>
      <c r="J103" s="2"/>
      <c r="K103" s="2"/>
      <c r="L103" s="2"/>
      <c r="M103" s="2"/>
      <c r="N103" s="2"/>
      <c r="O103" s="2"/>
      <c r="P103" s="2"/>
      <c r="Q103" s="9"/>
      <c r="R103" s="9"/>
      <c r="S103" s="8"/>
      <c r="T103" s="8"/>
      <c r="U103" s="1"/>
      <c r="V103" s="291"/>
      <c r="W103" s="1"/>
    </row>
    <row r="104" spans="1:32" ht="15" customHeight="1">
      <c r="A104" s="8"/>
      <c r="B104" s="1"/>
      <c r="C104" s="1"/>
      <c r="D104" s="1"/>
      <c r="E104" s="1"/>
      <c r="F104" s="1"/>
      <c r="G104" s="1"/>
      <c r="H104" s="1"/>
      <c r="I104" s="1"/>
      <c r="J104" s="1"/>
      <c r="K104" s="1"/>
      <c r="L104" s="1"/>
      <c r="M104" s="1"/>
      <c r="N104" s="1"/>
      <c r="O104" s="1"/>
      <c r="P104" s="1"/>
      <c r="Q104" s="1"/>
      <c r="R104" s="1"/>
      <c r="S104" s="1"/>
      <c r="T104" s="37"/>
      <c r="U104" s="1"/>
      <c r="V104" s="291"/>
      <c r="W104" s="1"/>
    </row>
    <row r="105" spans="1:32" ht="18" customHeight="1">
      <c r="A105" s="8"/>
      <c r="B105" s="562" t="s">
        <v>13</v>
      </c>
      <c r="C105" s="424" t="s">
        <v>8</v>
      </c>
      <c r="D105" s="424"/>
      <c r="E105" s="422" t="s">
        <v>44</v>
      </c>
      <c r="F105" s="422"/>
      <c r="G105" s="422" t="s">
        <v>45</v>
      </c>
      <c r="H105" s="422"/>
      <c r="I105" s="422" t="s">
        <v>11</v>
      </c>
      <c r="J105" s="422"/>
      <c r="K105" s="422" t="s">
        <v>12</v>
      </c>
      <c r="L105" s="422"/>
      <c r="M105" s="422" t="s">
        <v>9</v>
      </c>
      <c r="N105" s="422"/>
      <c r="O105" s="406" t="s">
        <v>500</v>
      </c>
      <c r="P105" s="406"/>
      <c r="Q105" s="422" t="s">
        <v>501</v>
      </c>
      <c r="R105" s="423"/>
      <c r="S105" s="425" t="s">
        <v>10</v>
      </c>
      <c r="T105" s="426"/>
      <c r="U105" s="1"/>
      <c r="V105" s="291"/>
      <c r="W105"/>
      <c r="X105" s="195"/>
      <c r="Y105" s="195"/>
      <c r="Z105" s="195"/>
      <c r="AA105" s="195"/>
      <c r="AB105" s="195"/>
      <c r="AC105" s="195"/>
      <c r="AD105" s="195"/>
      <c r="AE105" s="195"/>
      <c r="AF105" s="195"/>
    </row>
    <row r="106" spans="1:32" ht="18" customHeight="1">
      <c r="A106" s="8"/>
      <c r="B106" s="563"/>
      <c r="C106" s="424"/>
      <c r="D106" s="424"/>
      <c r="E106" s="422"/>
      <c r="F106" s="422"/>
      <c r="G106" s="422"/>
      <c r="H106" s="422"/>
      <c r="I106" s="422"/>
      <c r="J106" s="422"/>
      <c r="K106" s="422"/>
      <c r="L106" s="422"/>
      <c r="M106" s="422"/>
      <c r="N106" s="422"/>
      <c r="O106" s="406"/>
      <c r="P106" s="406"/>
      <c r="Q106" s="424"/>
      <c r="R106" s="423"/>
      <c r="S106" s="425"/>
      <c r="T106" s="426"/>
      <c r="U106" s="1"/>
      <c r="V106" s="291"/>
      <c r="W106"/>
      <c r="X106" s="195"/>
      <c r="Y106" s="195"/>
      <c r="Z106" s="195"/>
      <c r="AA106" s="195"/>
      <c r="AB106" s="195"/>
      <c r="AC106" s="195"/>
      <c r="AD106" s="195"/>
      <c r="AE106" s="195"/>
      <c r="AF106" s="195"/>
    </row>
    <row r="107" spans="1:32" ht="18" customHeight="1">
      <c r="A107" s="8"/>
      <c r="B107" s="563"/>
      <c r="C107" s="560" t="s">
        <v>736</v>
      </c>
      <c r="D107" s="560"/>
      <c r="E107" s="370"/>
      <c r="F107" s="370"/>
      <c r="G107" s="370"/>
      <c r="H107" s="370"/>
      <c r="I107" s="370"/>
      <c r="J107" s="370"/>
      <c r="K107" s="370"/>
      <c r="L107" s="370"/>
      <c r="M107" s="370"/>
      <c r="N107" s="370"/>
      <c r="O107" s="370"/>
      <c r="P107" s="370"/>
      <c r="Q107" s="370"/>
      <c r="R107" s="390"/>
      <c r="S107" s="418">
        <f>SUM(E107:R108)</f>
        <v>0</v>
      </c>
      <c r="T107" s="419"/>
      <c r="U107" s="1"/>
      <c r="V107" s="290" t="s">
        <v>277</v>
      </c>
      <c r="W107" s="1"/>
      <c r="X107" s="204"/>
    </row>
    <row r="108" spans="1:32" ht="18" customHeight="1">
      <c r="A108" s="8"/>
      <c r="B108" s="563"/>
      <c r="C108" s="561"/>
      <c r="D108" s="561"/>
      <c r="E108" s="389"/>
      <c r="F108" s="389"/>
      <c r="G108" s="389"/>
      <c r="H108" s="389"/>
      <c r="I108" s="389"/>
      <c r="J108" s="389"/>
      <c r="K108" s="389"/>
      <c r="L108" s="389"/>
      <c r="M108" s="389"/>
      <c r="N108" s="389"/>
      <c r="O108" s="389"/>
      <c r="P108" s="389"/>
      <c r="Q108" s="389"/>
      <c r="R108" s="391"/>
      <c r="S108" s="420"/>
      <c r="T108" s="421"/>
      <c r="U108" s="1"/>
      <c r="V108" s="291"/>
      <c r="W108" s="1"/>
      <c r="X108" s="204"/>
    </row>
    <row r="109" spans="1:32" ht="18" customHeight="1">
      <c r="A109" s="8"/>
      <c r="B109" s="563"/>
      <c r="C109" s="561" t="s">
        <v>737</v>
      </c>
      <c r="D109" s="561"/>
      <c r="E109" s="370"/>
      <c r="F109" s="370"/>
      <c r="G109" s="370"/>
      <c r="H109" s="370"/>
      <c r="I109" s="370"/>
      <c r="J109" s="370"/>
      <c r="K109" s="370"/>
      <c r="L109" s="370"/>
      <c r="M109" s="370"/>
      <c r="N109" s="370"/>
      <c r="O109" s="370"/>
      <c r="P109" s="370"/>
      <c r="Q109" s="370"/>
      <c r="R109" s="390"/>
      <c r="S109" s="418">
        <f>SUM(E109:R110)</f>
        <v>0</v>
      </c>
      <c r="T109" s="419"/>
      <c r="U109" s="1"/>
      <c r="V109" s="291"/>
      <c r="W109" s="1"/>
    </row>
    <row r="110" spans="1:32" ht="18" customHeight="1">
      <c r="A110" s="8"/>
      <c r="B110" s="564"/>
      <c r="C110" s="593"/>
      <c r="D110" s="593"/>
      <c r="E110" s="389"/>
      <c r="F110" s="389"/>
      <c r="G110" s="389"/>
      <c r="H110" s="389"/>
      <c r="I110" s="389"/>
      <c r="J110" s="389"/>
      <c r="K110" s="389"/>
      <c r="L110" s="389"/>
      <c r="M110" s="389"/>
      <c r="N110" s="389"/>
      <c r="O110" s="389"/>
      <c r="P110" s="389"/>
      <c r="Q110" s="389"/>
      <c r="R110" s="391"/>
      <c r="S110" s="420"/>
      <c r="T110" s="421"/>
      <c r="U110" s="1"/>
      <c r="V110" s="291"/>
      <c r="W110" s="1"/>
    </row>
    <row r="111" spans="1:32" ht="18" customHeight="1">
      <c r="A111" s="8"/>
      <c r="B111" s="562" t="s">
        <v>14</v>
      </c>
      <c r="C111" s="424" t="s">
        <v>8</v>
      </c>
      <c r="D111" s="424"/>
      <c r="E111" s="406" t="s">
        <v>502</v>
      </c>
      <c r="F111" s="406"/>
      <c r="G111" s="406" t="s">
        <v>503</v>
      </c>
      <c r="H111" s="406"/>
      <c r="I111" s="406" t="s">
        <v>500</v>
      </c>
      <c r="J111" s="406"/>
      <c r="K111" s="406" t="s">
        <v>504</v>
      </c>
      <c r="L111" s="407"/>
      <c r="M111" s="402"/>
      <c r="N111" s="403"/>
      <c r="O111" s="595"/>
      <c r="P111" s="596"/>
      <c r="Q111" s="595"/>
      <c r="R111" s="596"/>
      <c r="S111" s="425" t="s">
        <v>10</v>
      </c>
      <c r="T111" s="426"/>
      <c r="U111" s="1"/>
      <c r="V111" s="291"/>
      <c r="W111" s="1"/>
    </row>
    <row r="112" spans="1:32" ht="18" customHeight="1">
      <c r="A112" s="8"/>
      <c r="B112" s="563"/>
      <c r="C112" s="424"/>
      <c r="D112" s="424"/>
      <c r="E112" s="406"/>
      <c r="F112" s="406"/>
      <c r="G112" s="406"/>
      <c r="H112" s="406"/>
      <c r="I112" s="406"/>
      <c r="J112" s="406"/>
      <c r="K112" s="407"/>
      <c r="L112" s="407"/>
      <c r="M112" s="404"/>
      <c r="N112" s="405"/>
      <c r="O112" s="597"/>
      <c r="P112" s="598"/>
      <c r="Q112" s="597"/>
      <c r="R112" s="598"/>
      <c r="S112" s="425"/>
      <c r="T112" s="426"/>
      <c r="U112" s="1"/>
      <c r="V112" s="291"/>
      <c r="W112" s="1"/>
    </row>
    <row r="113" spans="1:28" ht="18" customHeight="1">
      <c r="A113" s="8"/>
      <c r="B113" s="563"/>
      <c r="C113" s="560" t="s">
        <v>736</v>
      </c>
      <c r="D113" s="560"/>
      <c r="E113" s="370"/>
      <c r="F113" s="370"/>
      <c r="G113" s="370"/>
      <c r="H113" s="370"/>
      <c r="I113" s="370"/>
      <c r="J113" s="370"/>
      <c r="K113" s="370"/>
      <c r="L113" s="370"/>
      <c r="M113" s="393"/>
      <c r="N113" s="585"/>
      <c r="O113" s="585"/>
      <c r="P113" s="585"/>
      <c r="Q113" s="585"/>
      <c r="R113" s="587"/>
      <c r="S113" s="418">
        <f>SUM(E113:R114)</f>
        <v>0</v>
      </c>
      <c r="T113" s="419"/>
      <c r="U113" s="1"/>
      <c r="V113" s="290" t="s">
        <v>277</v>
      </c>
      <c r="W113" s="1"/>
    </row>
    <row r="114" spans="1:28" ht="18" customHeight="1">
      <c r="A114" s="8"/>
      <c r="B114" s="563"/>
      <c r="C114" s="561"/>
      <c r="D114" s="561"/>
      <c r="E114" s="389"/>
      <c r="F114" s="389"/>
      <c r="G114" s="389"/>
      <c r="H114" s="389"/>
      <c r="I114" s="389"/>
      <c r="J114" s="389"/>
      <c r="K114" s="389"/>
      <c r="L114" s="389"/>
      <c r="M114" s="599"/>
      <c r="N114" s="586"/>
      <c r="O114" s="586"/>
      <c r="P114" s="586"/>
      <c r="Q114" s="586"/>
      <c r="R114" s="588"/>
      <c r="S114" s="420"/>
      <c r="T114" s="421"/>
      <c r="U114" s="1"/>
      <c r="V114" s="291"/>
      <c r="W114" s="1"/>
    </row>
    <row r="115" spans="1:28" ht="18" customHeight="1">
      <c r="A115" s="8"/>
      <c r="B115" s="563"/>
      <c r="C115" s="561" t="s">
        <v>737</v>
      </c>
      <c r="D115" s="561"/>
      <c r="E115" s="594"/>
      <c r="F115" s="594"/>
      <c r="G115" s="594"/>
      <c r="H115" s="594"/>
      <c r="I115" s="594"/>
      <c r="J115" s="594"/>
      <c r="K115" s="594"/>
      <c r="L115" s="594"/>
      <c r="M115" s="400"/>
      <c r="N115" s="393"/>
      <c r="O115" s="392"/>
      <c r="P115" s="393"/>
      <c r="Q115" s="392"/>
      <c r="R115" s="393"/>
      <c r="S115" s="604">
        <f>SUM(E115:R116)</f>
        <v>0</v>
      </c>
      <c r="T115" s="605"/>
      <c r="U115" s="1"/>
      <c r="V115" s="291"/>
      <c r="W115" s="1"/>
    </row>
    <row r="116" spans="1:28" ht="18" customHeight="1">
      <c r="A116" s="8"/>
      <c r="B116" s="564"/>
      <c r="C116" s="593"/>
      <c r="D116" s="593"/>
      <c r="E116" s="389"/>
      <c r="F116" s="389"/>
      <c r="G116" s="389"/>
      <c r="H116" s="389"/>
      <c r="I116" s="389"/>
      <c r="J116" s="389"/>
      <c r="K116" s="389"/>
      <c r="L116" s="389"/>
      <c r="M116" s="401"/>
      <c r="N116" s="397"/>
      <c r="O116" s="394"/>
      <c r="P116" s="395"/>
      <c r="Q116" s="396"/>
      <c r="R116" s="397"/>
      <c r="S116" s="420"/>
      <c r="T116" s="421"/>
      <c r="U116" s="1"/>
      <c r="V116" s="291"/>
      <c r="W116" s="1"/>
    </row>
    <row r="117" spans="1:28" ht="35.1" customHeight="1">
      <c r="A117" s="8"/>
      <c r="B117" s="398" t="s">
        <v>15</v>
      </c>
      <c r="C117" s="398"/>
      <c r="D117" s="398"/>
      <c r="E117" s="398"/>
      <c r="F117" s="398"/>
      <c r="G117" s="398"/>
      <c r="H117" s="398"/>
      <c r="I117" s="398"/>
      <c r="J117" s="398"/>
      <c r="K117" s="398"/>
      <c r="L117" s="398"/>
      <c r="M117" s="398"/>
      <c r="N117" s="398"/>
      <c r="O117" s="398"/>
      <c r="P117" s="398"/>
      <c r="Q117" s="398"/>
      <c r="R117" s="399"/>
      <c r="S117" s="369"/>
      <c r="T117" s="370"/>
      <c r="U117" s="1"/>
      <c r="V117" s="290" t="s">
        <v>277</v>
      </c>
      <c r="W117" s="1"/>
    </row>
    <row r="118" spans="1:28" ht="35.1" customHeight="1">
      <c r="A118" s="8"/>
      <c r="B118" s="398" t="s">
        <v>17</v>
      </c>
      <c r="C118" s="398"/>
      <c r="D118" s="398"/>
      <c r="E118" s="398"/>
      <c r="F118" s="398"/>
      <c r="G118" s="398"/>
      <c r="H118" s="398"/>
      <c r="I118" s="398"/>
      <c r="J118" s="398"/>
      <c r="K118" s="398"/>
      <c r="L118" s="398"/>
      <c r="M118" s="398"/>
      <c r="N118" s="398"/>
      <c r="O118" s="398"/>
      <c r="P118" s="398"/>
      <c r="Q118" s="398"/>
      <c r="R118" s="399"/>
      <c r="S118" s="369"/>
      <c r="T118" s="370"/>
      <c r="U118" s="1"/>
      <c r="V118" s="290" t="s">
        <v>277</v>
      </c>
      <c r="W118" s="1"/>
    </row>
    <row r="119" spans="1:28" ht="35.1" customHeight="1">
      <c r="A119" s="8"/>
      <c r="B119" s="398" t="s">
        <v>16</v>
      </c>
      <c r="C119" s="398"/>
      <c r="D119" s="398"/>
      <c r="E119" s="398"/>
      <c r="F119" s="398"/>
      <c r="G119" s="398"/>
      <c r="H119" s="398"/>
      <c r="I119" s="398"/>
      <c r="J119" s="398"/>
      <c r="K119" s="398"/>
      <c r="L119" s="398"/>
      <c r="M119" s="398"/>
      <c r="N119" s="398"/>
      <c r="O119" s="398"/>
      <c r="P119" s="398"/>
      <c r="Q119" s="398"/>
      <c r="R119" s="408"/>
      <c r="S119" s="409"/>
      <c r="T119" s="410"/>
      <c r="U119" s="1"/>
      <c r="V119" s="290" t="s">
        <v>277</v>
      </c>
      <c r="W119" s="1"/>
    </row>
    <row r="120" spans="1:28" ht="54" customHeight="1" thickBot="1">
      <c r="A120" s="8"/>
      <c r="B120" s="411" t="s">
        <v>505</v>
      </c>
      <c r="C120" s="411"/>
      <c r="D120" s="411"/>
      <c r="E120" s="411"/>
      <c r="F120" s="411"/>
      <c r="G120" s="411"/>
      <c r="H120" s="411"/>
      <c r="I120" s="411"/>
      <c r="J120" s="411"/>
      <c r="K120" s="411"/>
      <c r="L120" s="411"/>
      <c r="M120" s="411"/>
      <c r="N120" s="411"/>
      <c r="O120" s="411"/>
      <c r="P120" s="411"/>
      <c r="Q120" s="411"/>
      <c r="R120" s="411"/>
      <c r="S120" s="411"/>
      <c r="T120" s="411"/>
      <c r="U120" s="1"/>
      <c r="V120" s="291"/>
      <c r="W120" s="1"/>
    </row>
    <row r="121" spans="1:28" ht="24.95" customHeight="1" thickBot="1">
      <c r="A121" s="347" t="s">
        <v>18</v>
      </c>
      <c r="B121" s="348"/>
      <c r="C121" s="348"/>
      <c r="D121" s="348"/>
      <c r="E121" s="348"/>
      <c r="F121" s="348"/>
      <c r="G121" s="348"/>
      <c r="H121" s="348"/>
      <c r="I121" s="348"/>
      <c r="J121" s="348"/>
      <c r="K121" s="348"/>
      <c r="L121" s="348"/>
      <c r="M121" s="348"/>
      <c r="N121" s="348"/>
      <c r="O121" s="348"/>
      <c r="P121" s="348"/>
      <c r="Q121" s="348"/>
      <c r="R121" s="348"/>
      <c r="S121" s="348"/>
      <c r="T121" s="349"/>
      <c r="U121" s="1"/>
      <c r="V121" s="291"/>
      <c r="W121" s="1"/>
    </row>
    <row r="122" spans="1:28" ht="15" customHeight="1">
      <c r="A122" s="8"/>
      <c r="B122" s="1"/>
      <c r="C122" s="1"/>
      <c r="D122" s="1"/>
      <c r="E122" s="1"/>
      <c r="F122" s="1"/>
      <c r="G122" s="1"/>
      <c r="H122" s="1"/>
      <c r="I122" s="1"/>
      <c r="J122" s="1"/>
      <c r="K122" s="1"/>
      <c r="L122" s="1"/>
      <c r="M122" s="1"/>
      <c r="N122" s="1"/>
      <c r="O122" s="1"/>
      <c r="P122" s="1"/>
      <c r="Q122" s="1"/>
      <c r="R122" s="1"/>
      <c r="S122" s="1"/>
      <c r="T122" s="1"/>
      <c r="U122" s="1"/>
      <c r="V122" s="291"/>
      <c r="W122" s="1"/>
    </row>
    <row r="123" spans="1:28" ht="20.100000000000001" customHeight="1">
      <c r="A123" s="9">
        <v>11</v>
      </c>
      <c r="B123" s="2" t="s">
        <v>47</v>
      </c>
      <c r="C123" s="2"/>
      <c r="D123" s="2"/>
      <c r="E123" s="2"/>
      <c r="F123" s="2"/>
      <c r="G123" s="2"/>
      <c r="H123" s="2"/>
      <c r="I123" s="2"/>
      <c r="J123" s="2"/>
      <c r="K123" s="2"/>
      <c r="L123" s="2"/>
      <c r="M123" s="2"/>
      <c r="N123" s="2"/>
      <c r="O123" s="2"/>
      <c r="P123" s="2"/>
      <c r="Q123" s="2"/>
      <c r="R123" s="2"/>
      <c r="S123" s="2"/>
      <c r="T123" s="5"/>
      <c r="U123" s="1"/>
      <c r="V123" s="291"/>
      <c r="W123" s="1"/>
    </row>
    <row r="124" spans="1:28" ht="15" customHeight="1">
      <c r="A124" s="8"/>
      <c r="B124" s="1"/>
      <c r="C124" s="1"/>
      <c r="D124" s="1"/>
      <c r="E124" s="1"/>
      <c r="F124" s="1"/>
      <c r="G124" s="1"/>
      <c r="H124" s="1"/>
      <c r="I124" s="1"/>
      <c r="J124" s="1"/>
      <c r="K124" s="1"/>
      <c r="L124" s="1"/>
      <c r="M124" s="1"/>
      <c r="N124" s="1"/>
      <c r="O124" s="1"/>
      <c r="P124" s="1"/>
      <c r="Q124" s="1"/>
      <c r="R124" s="1"/>
      <c r="S124" s="1"/>
      <c r="T124" s="37" t="s">
        <v>506</v>
      </c>
      <c r="U124" s="1"/>
      <c r="V124" s="295"/>
      <c r="W124" s="1"/>
      <c r="X124" s="195"/>
      <c r="Y124" s="195"/>
      <c r="Z124" s="195"/>
      <c r="AA124" s="195"/>
      <c r="AB124" s="195"/>
    </row>
    <row r="125" spans="1:28" ht="24.95" customHeight="1">
      <c r="A125" s="8"/>
      <c r="B125" s="170" t="s">
        <v>23</v>
      </c>
      <c r="C125" s="11"/>
      <c r="D125" s="11"/>
      <c r="E125" s="11"/>
      <c r="F125" s="12"/>
      <c r="G125" s="85" t="s">
        <v>51</v>
      </c>
      <c r="H125" s="384"/>
      <c r="I125" s="385"/>
      <c r="J125" s="7" t="s">
        <v>413</v>
      </c>
      <c r="K125" s="95" t="s">
        <v>19</v>
      </c>
      <c r="L125" s="11"/>
      <c r="M125" s="11"/>
      <c r="N125" s="11"/>
      <c r="O125" s="11"/>
      <c r="P125" s="77"/>
      <c r="Q125" s="85" t="s">
        <v>51</v>
      </c>
      <c r="R125" s="384"/>
      <c r="S125" s="385"/>
      <c r="T125" s="7" t="s">
        <v>413</v>
      </c>
      <c r="U125" s="1"/>
      <c r="V125" s="290" t="s">
        <v>493</v>
      </c>
      <c r="W125" s="1"/>
      <c r="X125" s="204"/>
    </row>
    <row r="126" spans="1:28" ht="24.95" customHeight="1">
      <c r="A126" s="8"/>
      <c r="B126" s="171" t="s">
        <v>24</v>
      </c>
      <c r="C126" s="1"/>
      <c r="D126" s="1"/>
      <c r="E126" s="1"/>
      <c r="F126" s="13"/>
      <c r="G126" s="85" t="s">
        <v>51</v>
      </c>
      <c r="H126" s="384"/>
      <c r="I126" s="385"/>
      <c r="J126" s="7" t="s">
        <v>413</v>
      </c>
      <c r="K126" s="381" t="s">
        <v>20</v>
      </c>
      <c r="L126" s="382"/>
      <c r="M126" s="382"/>
      <c r="N126" s="382"/>
      <c r="O126" s="382"/>
      <c r="P126" s="383"/>
      <c r="Q126" s="85" t="s">
        <v>51</v>
      </c>
      <c r="R126" s="384"/>
      <c r="S126" s="385"/>
      <c r="T126" s="7" t="s">
        <v>413</v>
      </c>
      <c r="U126" s="1"/>
      <c r="V126" s="291"/>
      <c r="W126" s="1"/>
    </row>
    <row r="127" spans="1:28" ht="24.95" customHeight="1">
      <c r="A127" s="8"/>
      <c r="B127" s="172" t="s">
        <v>25</v>
      </c>
      <c r="C127" s="3"/>
      <c r="D127" s="3"/>
      <c r="E127" s="3"/>
      <c r="F127" s="14"/>
      <c r="G127" s="85" t="s">
        <v>51</v>
      </c>
      <c r="H127" s="384"/>
      <c r="I127" s="385"/>
      <c r="J127" s="7" t="s">
        <v>413</v>
      </c>
      <c r="K127" s="171" t="s">
        <v>21</v>
      </c>
      <c r="L127" s="1"/>
      <c r="M127" s="1"/>
      <c r="N127" s="1"/>
      <c r="O127" s="1"/>
      <c r="P127" s="13"/>
      <c r="Q127" s="85" t="s">
        <v>51</v>
      </c>
      <c r="R127" s="384"/>
      <c r="S127" s="385"/>
      <c r="T127" s="7" t="s">
        <v>413</v>
      </c>
      <c r="U127" s="1"/>
      <c r="V127" s="291"/>
      <c r="W127" s="1"/>
    </row>
    <row r="128" spans="1:28" ht="24.95" customHeight="1">
      <c r="A128" s="8"/>
      <c r="B128" s="1"/>
      <c r="C128" s="1"/>
      <c r="D128" s="1"/>
      <c r="E128" s="1"/>
      <c r="F128" s="1"/>
      <c r="G128" s="85"/>
      <c r="H128" s="416"/>
      <c r="I128" s="416"/>
      <c r="J128" s="7"/>
      <c r="K128" s="172" t="s">
        <v>22</v>
      </c>
      <c r="L128" s="3"/>
      <c r="M128" s="3"/>
      <c r="N128" s="3"/>
      <c r="O128" s="3"/>
      <c r="P128" s="14"/>
      <c r="Q128" s="85" t="s">
        <v>51</v>
      </c>
      <c r="R128" s="384"/>
      <c r="S128" s="385"/>
      <c r="T128" s="7" t="s">
        <v>413</v>
      </c>
      <c r="U128" s="1"/>
      <c r="V128" s="291"/>
      <c r="W128" s="1"/>
    </row>
    <row r="129" spans="1:34" ht="15" customHeight="1">
      <c r="A129" s="8"/>
      <c r="B129" s="1"/>
      <c r="C129" s="1"/>
      <c r="D129" s="1"/>
      <c r="E129" s="1"/>
      <c r="F129" s="1"/>
      <c r="G129" s="1"/>
      <c r="H129" s="1"/>
      <c r="I129" s="1"/>
      <c r="J129" s="85"/>
      <c r="K129" s="1"/>
      <c r="L129" s="1"/>
      <c r="M129" s="1"/>
      <c r="N129" s="1"/>
      <c r="O129" s="1"/>
      <c r="P129" s="1"/>
      <c r="Q129" s="1"/>
      <c r="R129" s="1"/>
      <c r="S129" s="1"/>
      <c r="T129" s="10"/>
      <c r="U129" s="1"/>
      <c r="V129" s="291"/>
      <c r="W129" s="1"/>
    </row>
    <row r="130" spans="1:34" ht="20.100000000000001" customHeight="1">
      <c r="A130" s="9">
        <v>12</v>
      </c>
      <c r="B130" s="2" t="s">
        <v>26</v>
      </c>
      <c r="C130" s="2"/>
      <c r="D130" s="2"/>
      <c r="E130" s="2"/>
      <c r="F130" s="2"/>
      <c r="G130" s="2"/>
      <c r="H130" s="2"/>
      <c r="I130" s="2"/>
      <c r="J130" s="2"/>
      <c r="K130" s="2"/>
      <c r="L130" s="2"/>
      <c r="M130" s="2"/>
      <c r="N130" s="2"/>
      <c r="O130" s="2"/>
      <c r="P130" s="2"/>
      <c r="Q130" s="2"/>
      <c r="R130" s="2"/>
      <c r="S130" s="2"/>
      <c r="T130" s="5"/>
      <c r="U130" s="1"/>
      <c r="V130" s="291"/>
      <c r="W130" s="1"/>
    </row>
    <row r="131" spans="1:34" ht="15" customHeight="1">
      <c r="A131" s="8"/>
      <c r="B131" s="1"/>
      <c r="C131" s="1"/>
      <c r="D131" s="1"/>
      <c r="E131" s="1"/>
      <c r="F131" s="1"/>
      <c r="G131" s="1"/>
      <c r="H131" s="1"/>
      <c r="I131" s="1"/>
      <c r="J131" s="1"/>
      <c r="K131" s="1"/>
      <c r="L131" s="1"/>
      <c r="M131"/>
      <c r="N131"/>
      <c r="O131"/>
      <c r="P131"/>
      <c r="Q131"/>
      <c r="R131"/>
      <c r="S131"/>
      <c r="T131" s="37" t="s">
        <v>506</v>
      </c>
      <c r="U131" s="1"/>
      <c r="V131" s="295"/>
      <c r="W131" s="1"/>
    </row>
    <row r="132" spans="1:34" ht="25.15" customHeight="1">
      <c r="A132" s="8"/>
      <c r="B132" s="95" t="s">
        <v>75</v>
      </c>
      <c r="C132" s="11"/>
      <c r="D132" s="11"/>
      <c r="E132" s="11"/>
      <c r="F132" s="11"/>
      <c r="G132" s="11"/>
      <c r="H132" s="11"/>
      <c r="I132" s="11"/>
      <c r="J132" s="11"/>
      <c r="K132" s="11"/>
      <c r="L132" s="19"/>
      <c r="M132" s="11"/>
      <c r="N132" s="12"/>
      <c r="O132" s="153" t="s">
        <v>43</v>
      </c>
      <c r="P132" s="41" t="s">
        <v>117</v>
      </c>
      <c r="Q132" s="380"/>
      <c r="R132" s="380"/>
      <c r="S132" s="380"/>
      <c r="T132" s="7" t="s">
        <v>413</v>
      </c>
      <c r="U132" s="1"/>
      <c r="V132" s="291"/>
      <c r="W132" s="60"/>
      <c r="Y132" s="204"/>
    </row>
    <row r="133" spans="1:34" ht="25.15" customHeight="1">
      <c r="A133" s="8"/>
      <c r="B133" s="100" t="s">
        <v>79</v>
      </c>
      <c r="C133" s="1"/>
      <c r="D133" s="20"/>
      <c r="E133" s="20"/>
      <c r="F133" s="20"/>
      <c r="G133" s="20"/>
      <c r="H133" s="1"/>
      <c r="I133" s="1"/>
      <c r="J133" s="1"/>
      <c r="K133" s="1"/>
      <c r="L133" s="10"/>
      <c r="M133" s="1"/>
      <c r="N133" s="13"/>
      <c r="O133" s="153" t="s">
        <v>43</v>
      </c>
      <c r="P133" s="41" t="s">
        <v>117</v>
      </c>
      <c r="Q133" s="380"/>
      <c r="R133" s="380"/>
      <c r="S133" s="380"/>
      <c r="T133" s="7" t="s">
        <v>413</v>
      </c>
      <c r="U133" s="1"/>
      <c r="V133" s="291"/>
      <c r="W133" s="65"/>
    </row>
    <row r="134" spans="1:34" ht="25.15" customHeight="1">
      <c r="A134" s="8"/>
      <c r="B134" s="96" t="s">
        <v>108</v>
      </c>
      <c r="C134" s="1"/>
      <c r="D134" s="20"/>
      <c r="E134" s="20"/>
      <c r="F134" s="20"/>
      <c r="G134" s="20"/>
      <c r="H134" s="1"/>
      <c r="I134" s="1"/>
      <c r="J134" s="1"/>
      <c r="K134" s="1"/>
      <c r="L134" s="10"/>
      <c r="M134" s="20"/>
      <c r="N134" s="13"/>
      <c r="O134" s="153" t="s">
        <v>43</v>
      </c>
      <c r="P134" s="41" t="s">
        <v>118</v>
      </c>
      <c r="Q134" s="379"/>
      <c r="R134" s="379"/>
      <c r="S134" s="379"/>
      <c r="T134" s="7" t="s">
        <v>455</v>
      </c>
      <c r="U134" s="1"/>
      <c r="V134" s="291"/>
      <c r="W134" s="15"/>
    </row>
    <row r="135" spans="1:34" ht="25.15" customHeight="1">
      <c r="A135" s="8"/>
      <c r="B135" s="96" t="s">
        <v>76</v>
      </c>
      <c r="C135" s="1"/>
      <c r="D135" s="20"/>
      <c r="E135" s="20"/>
      <c r="F135" s="20"/>
      <c r="G135" s="20"/>
      <c r="H135" s="1"/>
      <c r="I135" s="1"/>
      <c r="J135" s="1"/>
      <c r="K135" s="1"/>
      <c r="L135" s="10"/>
      <c r="M135" s="20"/>
      <c r="N135" s="13"/>
      <c r="O135" s="153" t="s">
        <v>43</v>
      </c>
      <c r="P135" s="41" t="s">
        <v>118</v>
      </c>
      <c r="Q135" s="379"/>
      <c r="R135" s="379"/>
      <c r="S135" s="379"/>
      <c r="T135" s="7" t="s">
        <v>413</v>
      </c>
      <c r="U135" s="1"/>
      <c r="V135" s="291"/>
      <c r="W135" s="1"/>
    </row>
    <row r="136" spans="1:34" ht="25.15" customHeight="1">
      <c r="A136" s="8"/>
      <c r="B136" s="96" t="s">
        <v>77</v>
      </c>
      <c r="C136" s="1"/>
      <c r="D136" s="20"/>
      <c r="E136" s="20"/>
      <c r="F136" s="20"/>
      <c r="G136" s="20"/>
      <c r="H136" s="1"/>
      <c r="I136" s="1"/>
      <c r="J136" s="1"/>
      <c r="K136" s="1"/>
      <c r="L136" s="10"/>
      <c r="M136" s="20"/>
      <c r="N136" s="13"/>
      <c r="O136" s="153" t="s">
        <v>43</v>
      </c>
      <c r="P136" s="41" t="s">
        <v>118</v>
      </c>
      <c r="Q136" s="379"/>
      <c r="R136" s="379"/>
      <c r="S136" s="379"/>
      <c r="T136" s="7" t="s">
        <v>413</v>
      </c>
      <c r="U136" s="1"/>
      <c r="V136" s="291"/>
      <c r="W136" s="1"/>
    </row>
    <row r="137" spans="1:34" ht="25.15" customHeight="1">
      <c r="A137" s="8"/>
      <c r="B137" s="97" t="s">
        <v>78</v>
      </c>
      <c r="C137" s="3"/>
      <c r="D137" s="23"/>
      <c r="E137" s="23"/>
      <c r="F137" s="23"/>
      <c r="G137" s="23"/>
      <c r="H137" s="3"/>
      <c r="I137" s="3"/>
      <c r="J137" s="3"/>
      <c r="K137" s="3"/>
      <c r="L137" s="24"/>
      <c r="M137" s="23"/>
      <c r="N137" s="14"/>
      <c r="O137" s="153" t="s">
        <v>43</v>
      </c>
      <c r="P137" s="41" t="s">
        <v>118</v>
      </c>
      <c r="Q137" s="379"/>
      <c r="R137" s="379"/>
      <c r="S137" s="379"/>
      <c r="T137" s="7" t="s">
        <v>413</v>
      </c>
      <c r="U137" s="1"/>
      <c r="V137" s="291"/>
      <c r="W137" s="1"/>
    </row>
    <row r="138" spans="1:34" ht="15" customHeight="1">
      <c r="A138" s="8"/>
      <c r="B138" s="1"/>
      <c r="C138" s="1"/>
      <c r="D138" s="1"/>
      <c r="E138" s="1"/>
      <c r="F138" s="1"/>
      <c r="G138" s="1"/>
      <c r="H138" s="1"/>
      <c r="I138" s="1"/>
      <c r="J138" s="1"/>
      <c r="K138" s="1"/>
      <c r="L138" s="1"/>
      <c r="M138" s="1"/>
      <c r="N138" s="1"/>
      <c r="O138" s="1"/>
      <c r="P138" s="1"/>
      <c r="Q138" s="1"/>
      <c r="R138" s="1"/>
      <c r="S138" s="1"/>
      <c r="T138" s="1"/>
      <c r="U138" s="1"/>
      <c r="V138" s="291"/>
      <c r="W138" s="1"/>
    </row>
    <row r="139" spans="1:34" ht="20.100000000000001" customHeight="1">
      <c r="A139" s="9">
        <v>13</v>
      </c>
      <c r="B139" s="52" t="s">
        <v>866</v>
      </c>
      <c r="C139" s="2"/>
      <c r="D139" s="2"/>
      <c r="E139" s="2"/>
      <c r="F139" s="2"/>
      <c r="G139" s="2"/>
      <c r="H139" s="2"/>
      <c r="I139" s="2"/>
      <c r="J139" s="2"/>
      <c r="K139" s="2"/>
      <c r="L139" s="2"/>
      <c r="M139" s="2"/>
      <c r="N139" s="2"/>
      <c r="O139" s="2"/>
      <c r="P139" s="2"/>
      <c r="Q139" s="2"/>
      <c r="R139" s="2"/>
      <c r="S139" s="2"/>
      <c r="T139" s="5"/>
      <c r="U139" s="1"/>
      <c r="V139" s="291"/>
      <c r="W139" s="1"/>
      <c r="X139" s="207"/>
    </row>
    <row r="140" spans="1:34" ht="15" customHeight="1">
      <c r="A140" s="8"/>
      <c r="B140" s="1"/>
      <c r="C140" s="1"/>
      <c r="D140" s="1"/>
      <c r="E140" s="1"/>
      <c r="F140" s="1"/>
      <c r="G140" s="1"/>
      <c r="H140" s="1"/>
      <c r="I140" s="1"/>
      <c r="J140" s="1"/>
      <c r="K140" s="1"/>
      <c r="L140" s="1"/>
      <c r="M140" s="1"/>
      <c r="N140" s="1"/>
      <c r="O140" s="1"/>
      <c r="P140" s="1"/>
      <c r="Q140" s="1"/>
      <c r="R140" s="1"/>
      <c r="S140" s="1"/>
      <c r="T140" s="37" t="s">
        <v>506</v>
      </c>
      <c r="U140" s="1"/>
      <c r="V140" s="295"/>
      <c r="W140" s="1"/>
    </row>
    <row r="141" spans="1:34" ht="25.15" customHeight="1">
      <c r="A141" s="8"/>
      <c r="B141" s="95" t="s">
        <v>28</v>
      </c>
      <c r="C141" s="11"/>
      <c r="D141" s="11"/>
      <c r="E141" s="11"/>
      <c r="F141" s="11"/>
      <c r="G141" s="11"/>
      <c r="H141" s="11"/>
      <c r="I141" s="11"/>
      <c r="J141" s="11"/>
      <c r="K141" s="11"/>
      <c r="L141" s="11"/>
      <c r="M141" s="11"/>
      <c r="N141" s="12"/>
      <c r="O141" s="39" t="s">
        <v>43</v>
      </c>
      <c r="P141" s="41" t="s">
        <v>118</v>
      </c>
      <c r="Q141" s="379"/>
      <c r="R141" s="379"/>
      <c r="S141" s="379"/>
      <c r="T141" s="7" t="s">
        <v>414</v>
      </c>
      <c r="U141" s="1"/>
      <c r="V141" s="291"/>
      <c r="W141" s="1"/>
      <c r="X141" s="195"/>
      <c r="AD141" s="195"/>
      <c r="AE141" s="195"/>
      <c r="AF141" s="195"/>
      <c r="AG141" s="195"/>
      <c r="AH141" s="195"/>
    </row>
    <row r="142" spans="1:34" ht="25.15" customHeight="1">
      <c r="A142" s="8"/>
      <c r="B142" s="96" t="s">
        <v>29</v>
      </c>
      <c r="C142" s="1"/>
      <c r="D142" s="1"/>
      <c r="E142" s="1"/>
      <c r="F142" s="1"/>
      <c r="G142" s="1"/>
      <c r="H142" s="1"/>
      <c r="I142" s="1"/>
      <c r="J142" s="1"/>
      <c r="K142" s="1"/>
      <c r="L142" s="1"/>
      <c r="M142" s="1"/>
      <c r="N142" s="13"/>
      <c r="O142" s="39" t="s">
        <v>43</v>
      </c>
      <c r="P142" s="41" t="s">
        <v>117</v>
      </c>
      <c r="Q142" s="380"/>
      <c r="R142" s="380"/>
      <c r="S142" s="380"/>
      <c r="T142" s="7" t="s">
        <v>415</v>
      </c>
      <c r="U142" s="1"/>
      <c r="V142" s="291"/>
      <c r="W142" s="1"/>
      <c r="X142" s="195"/>
      <c r="AD142" s="195"/>
      <c r="AG142" s="195"/>
      <c r="AH142" s="195"/>
    </row>
    <row r="143" spans="1:34" ht="25.15" customHeight="1">
      <c r="A143" s="8"/>
      <c r="B143" s="96" t="s">
        <v>30</v>
      </c>
      <c r="C143" s="1"/>
      <c r="D143" s="1"/>
      <c r="E143" s="1"/>
      <c r="F143" s="1"/>
      <c r="G143" s="1"/>
      <c r="H143" s="1"/>
      <c r="I143" s="1"/>
      <c r="J143" s="1"/>
      <c r="K143" s="1"/>
      <c r="L143" s="1"/>
      <c r="M143" s="1"/>
      <c r="N143" s="13"/>
      <c r="O143" s="39" t="s">
        <v>43</v>
      </c>
      <c r="P143" s="41" t="s">
        <v>117</v>
      </c>
      <c r="Q143" s="380"/>
      <c r="R143" s="380"/>
      <c r="S143" s="380"/>
      <c r="T143" s="7" t="s">
        <v>415</v>
      </c>
      <c r="U143" s="1"/>
      <c r="V143" s="291"/>
      <c r="W143" s="1"/>
      <c r="X143" s="195"/>
      <c r="AD143" s="195"/>
      <c r="AG143" s="195"/>
      <c r="AH143" s="195"/>
    </row>
    <row r="144" spans="1:34" ht="25.15" customHeight="1">
      <c r="A144" s="8"/>
      <c r="B144" s="97" t="s">
        <v>507</v>
      </c>
      <c r="C144" s="3"/>
      <c r="D144" s="3"/>
      <c r="E144" s="3"/>
      <c r="F144" s="3"/>
      <c r="G144" s="3"/>
      <c r="H144" s="3"/>
      <c r="I144" s="3"/>
      <c r="J144" s="3"/>
      <c r="K144" s="3"/>
      <c r="L144" s="3"/>
      <c r="M144" s="3"/>
      <c r="N144" s="14"/>
      <c r="O144" s="39" t="s">
        <v>43</v>
      </c>
      <c r="P144" s="41"/>
      <c r="Q144" s="378"/>
      <c r="R144" s="378"/>
      <c r="S144" s="378"/>
      <c r="T144" s="7" t="s">
        <v>80</v>
      </c>
      <c r="U144" s="1"/>
      <c r="V144" s="291"/>
      <c r="W144" s="1"/>
      <c r="X144" s="195"/>
      <c r="AD144" s="195"/>
      <c r="AG144" s="195"/>
      <c r="AH144" s="195"/>
    </row>
    <row r="145" spans="1:35" ht="12.95" customHeight="1">
      <c r="A145" s="8"/>
      <c r="B145" s="1"/>
      <c r="C145" s="1"/>
      <c r="D145" s="1"/>
      <c r="E145" s="1"/>
      <c r="F145" s="1"/>
      <c r="G145" s="1"/>
      <c r="H145" s="1"/>
      <c r="I145" s="1"/>
      <c r="J145" s="1"/>
      <c r="K145" s="1"/>
      <c r="L145" s="1"/>
      <c r="M145" s="1"/>
      <c r="N145" s="1"/>
      <c r="O145" s="1"/>
      <c r="P145" s="1"/>
      <c r="Q145" s="1"/>
      <c r="R145" s="1"/>
      <c r="S145" s="1"/>
      <c r="T145" s="1"/>
      <c r="U145" s="1"/>
      <c r="V145" s="291"/>
      <c r="W145" s="1"/>
    </row>
    <row r="146" spans="1:35" ht="20.100000000000001" customHeight="1">
      <c r="A146" s="9">
        <v>14</v>
      </c>
      <c r="B146" s="52" t="s">
        <v>483</v>
      </c>
      <c r="C146" s="2"/>
      <c r="D146" s="2"/>
      <c r="E146" s="2"/>
      <c r="F146" s="2"/>
      <c r="G146" s="2"/>
      <c r="H146" s="2"/>
      <c r="I146" s="2"/>
      <c r="J146" s="2"/>
      <c r="K146" s="2"/>
      <c r="L146" s="2"/>
      <c r="M146" s="2"/>
      <c r="N146" s="2"/>
      <c r="O146" s="2"/>
      <c r="P146" s="2"/>
      <c r="Q146" s="2"/>
      <c r="R146" s="2"/>
      <c r="S146" s="2"/>
      <c r="T146" s="5"/>
      <c r="U146" s="1"/>
      <c r="V146" s="291"/>
      <c r="W146" s="1"/>
    </row>
    <row r="147" spans="1:35" ht="10.15" customHeight="1">
      <c r="A147" s="8"/>
      <c r="B147" s="1"/>
      <c r="C147" s="1"/>
      <c r="D147" s="1"/>
      <c r="E147" s="1"/>
      <c r="F147" s="1"/>
      <c r="G147" s="1"/>
      <c r="H147" s="1"/>
      <c r="I147" s="1"/>
      <c r="J147" s="1"/>
      <c r="K147" s="1"/>
      <c r="L147" s="1"/>
      <c r="M147" s="1"/>
      <c r="N147" s="1"/>
      <c r="O147" s="1"/>
      <c r="P147" s="1"/>
      <c r="Q147" s="1"/>
      <c r="R147" s="1"/>
      <c r="S147" s="1"/>
      <c r="T147" s="1"/>
      <c r="U147" s="1"/>
      <c r="V147" s="291"/>
      <c r="W147" s="1"/>
    </row>
    <row r="148" spans="1:35" ht="25.15" customHeight="1">
      <c r="A148" s="8"/>
      <c r="B148" s="85"/>
      <c r="C148" s="78"/>
      <c r="D148" s="78"/>
      <c r="E148" s="78"/>
      <c r="F148" s="78"/>
      <c r="G148" s="78"/>
      <c r="H148" s="78"/>
      <c r="I148" s="78"/>
      <c r="J148" s="78"/>
      <c r="K148" s="78"/>
      <c r="L148" s="78"/>
      <c r="M148" s="78"/>
      <c r="N148" s="371" t="s">
        <v>43</v>
      </c>
      <c r="O148" s="372"/>
      <c r="P148" s="602"/>
      <c r="Q148" s="602"/>
      <c r="R148" s="602"/>
      <c r="S148" s="7" t="s">
        <v>413</v>
      </c>
      <c r="T148" s="1"/>
      <c r="U148" s="1"/>
      <c r="V148" s="290" t="s">
        <v>280</v>
      </c>
      <c r="W148"/>
      <c r="X148" s="208"/>
      <c r="Y148" s="195"/>
      <c r="Z148" s="195"/>
      <c r="AA148" s="195"/>
      <c r="AB148" s="195"/>
      <c r="AC148" s="195"/>
      <c r="AD148" s="195"/>
      <c r="AE148" s="195"/>
      <c r="AF148" s="195"/>
      <c r="AG148" s="195"/>
      <c r="AH148" s="195"/>
      <c r="AI148" s="195"/>
    </row>
    <row r="149" spans="1:35" ht="25.15" customHeight="1">
      <c r="A149" s="8"/>
      <c r="B149" s="85"/>
      <c r="C149" s="78"/>
      <c r="D149" s="78"/>
      <c r="E149" s="78"/>
      <c r="F149" s="78"/>
      <c r="G149" s="78"/>
      <c r="H149" s="78"/>
      <c r="I149" s="78"/>
      <c r="J149" s="78"/>
      <c r="K149" s="78"/>
      <c r="L149" s="78"/>
      <c r="M149" s="78"/>
      <c r="N149" s="371" t="s">
        <v>43</v>
      </c>
      <c r="O149" s="372"/>
      <c r="P149" s="603"/>
      <c r="Q149" s="603"/>
      <c r="R149" s="603"/>
      <c r="S149" s="7" t="s">
        <v>413</v>
      </c>
      <c r="T149" s="1"/>
      <c r="U149" s="1"/>
      <c r="V149" s="290" t="s">
        <v>280</v>
      </c>
      <c r="W149"/>
      <c r="X149" s="208"/>
      <c r="Y149" s="195"/>
      <c r="Z149" s="195"/>
      <c r="AA149" s="195"/>
      <c r="AB149" s="195"/>
      <c r="AC149" s="195"/>
      <c r="AD149" s="195"/>
      <c r="AE149" s="195"/>
      <c r="AF149" s="195"/>
      <c r="AG149" s="195"/>
      <c r="AH149" s="195"/>
      <c r="AI149" s="195"/>
    </row>
    <row r="150" spans="1:35" ht="25.15" customHeight="1">
      <c r="A150" s="8"/>
      <c r="B150" s="85"/>
      <c r="C150" s="78"/>
      <c r="D150" s="78"/>
      <c r="E150" s="78"/>
      <c r="F150" s="78"/>
      <c r="G150" s="78"/>
      <c r="H150" s="78"/>
      <c r="I150" s="78"/>
      <c r="J150" s="78"/>
      <c r="K150" s="306" t="s">
        <v>887</v>
      </c>
      <c r="L150" s="306"/>
      <c r="M150" s="78"/>
      <c r="N150"/>
      <c r="O150"/>
      <c r="P150"/>
      <c r="Q150"/>
      <c r="R150"/>
      <c r="S150" s="1"/>
      <c r="T150" s="1"/>
      <c r="U150" s="1"/>
      <c r="V150" s="293" t="s">
        <v>845</v>
      </c>
      <c r="W150"/>
      <c r="X150" s="208"/>
      <c r="Y150" s="195"/>
      <c r="Z150" s="195"/>
      <c r="AA150" s="195"/>
      <c r="AB150" s="195"/>
      <c r="AC150" s="195"/>
      <c r="AD150" s="195"/>
      <c r="AE150" s="195"/>
      <c r="AF150" s="195"/>
      <c r="AG150" s="195"/>
      <c r="AH150" s="195"/>
      <c r="AI150" s="195"/>
    </row>
    <row r="151" spans="1:35" ht="25.15" customHeight="1">
      <c r="A151" s="8"/>
      <c r="B151" s="85"/>
      <c r="C151" s="78"/>
      <c r="D151" s="78"/>
      <c r="E151" s="78"/>
      <c r="F151" s="78"/>
      <c r="G151" s="78"/>
      <c r="H151" s="78"/>
      <c r="I151" s="78"/>
      <c r="J151" s="78"/>
      <c r="K151" s="78"/>
      <c r="L151" s="78"/>
      <c r="M151" s="78"/>
      <c r="N151"/>
      <c r="O151"/>
      <c r="P151"/>
      <c r="Q151"/>
      <c r="R151"/>
      <c r="S151" s="1"/>
      <c r="T151" s="1"/>
      <c r="U151" s="10"/>
      <c r="V151" s="295"/>
      <c r="W151"/>
      <c r="X151" s="208"/>
      <c r="Y151" s="195"/>
      <c r="Z151" s="195"/>
      <c r="AA151" s="195"/>
      <c r="AB151" s="195"/>
      <c r="AC151" s="195"/>
      <c r="AD151" s="195"/>
      <c r="AE151" s="195"/>
      <c r="AF151" s="195"/>
      <c r="AG151" s="195"/>
      <c r="AH151" s="195"/>
      <c r="AI151" s="195"/>
    </row>
    <row r="152" spans="1:35" ht="20.25" customHeight="1">
      <c r="A152" s="8"/>
      <c r="B152" s="1"/>
      <c r="C152" s="1"/>
      <c r="D152" s="1"/>
      <c r="E152" s="1"/>
      <c r="F152" s="1"/>
      <c r="G152" s="1"/>
      <c r="H152" s="1"/>
      <c r="I152" s="1"/>
      <c r="J152" s="1"/>
      <c r="K152" s="1"/>
      <c r="L152" s="1"/>
      <c r="M152" s="1"/>
      <c r="N152" s="1"/>
      <c r="O152" s="1"/>
      <c r="P152" s="1"/>
      <c r="Q152" s="1"/>
      <c r="R152" s="1"/>
      <c r="S152" s="1"/>
      <c r="T152" s="1"/>
      <c r="U152" s="1"/>
      <c r="V152" s="295"/>
      <c r="W152"/>
      <c r="X152" s="195"/>
      <c r="Y152" s="195"/>
      <c r="Z152" s="195"/>
      <c r="AA152" s="195"/>
      <c r="AB152" s="195"/>
      <c r="AC152" s="195"/>
      <c r="AD152" s="195"/>
      <c r="AE152" s="195"/>
      <c r="AF152" s="195"/>
      <c r="AG152" s="195"/>
      <c r="AH152" s="195"/>
      <c r="AI152" s="195"/>
    </row>
    <row r="153" spans="1:35" ht="20.100000000000001" customHeight="1">
      <c r="A153" s="9">
        <v>15</v>
      </c>
      <c r="B153" s="52" t="s">
        <v>113</v>
      </c>
      <c r="C153" s="2"/>
      <c r="D153" s="2"/>
      <c r="E153" s="2"/>
      <c r="F153" s="2"/>
      <c r="G153" s="2"/>
      <c r="H153" s="2"/>
      <c r="I153" s="2"/>
      <c r="J153" s="2"/>
      <c r="K153" s="2"/>
      <c r="L153" s="2"/>
      <c r="M153" s="2"/>
      <c r="N153" s="2"/>
      <c r="O153" s="2"/>
      <c r="P153" s="2"/>
      <c r="Q153" s="2"/>
      <c r="R153" s="2"/>
      <c r="S153" s="2"/>
      <c r="T153" s="5"/>
      <c r="U153" s="1"/>
      <c r="V153" s="295"/>
      <c r="W153"/>
      <c r="X153" s="195"/>
      <c r="Y153" s="195"/>
      <c r="Z153" s="195"/>
      <c r="AA153" s="195"/>
      <c r="AB153" s="195"/>
      <c r="AC153" s="195"/>
      <c r="AD153" s="195"/>
      <c r="AE153" s="195"/>
      <c r="AF153" s="195"/>
      <c r="AG153" s="195"/>
      <c r="AH153" s="195"/>
      <c r="AI153" s="195"/>
    </row>
    <row r="154" spans="1:35" ht="10.15" customHeight="1">
      <c r="A154" s="8"/>
      <c r="B154" s="1"/>
      <c r="C154" s="1"/>
      <c r="D154" s="1"/>
      <c r="E154" s="1"/>
      <c r="F154" s="1"/>
      <c r="G154" s="1"/>
      <c r="H154" s="1"/>
      <c r="I154" s="1"/>
      <c r="J154" s="1"/>
      <c r="K154" s="1"/>
      <c r="L154" s="1"/>
      <c r="M154" s="1"/>
      <c r="N154" s="1"/>
      <c r="O154" s="1"/>
      <c r="P154" s="1"/>
      <c r="Q154" s="1"/>
      <c r="R154" s="1"/>
      <c r="S154" s="1"/>
      <c r="T154" s="1"/>
      <c r="U154" s="1"/>
      <c r="V154" s="295"/>
      <c r="W154"/>
      <c r="X154" s="195"/>
      <c r="Y154" s="195"/>
      <c r="Z154" s="195"/>
      <c r="AA154" s="195"/>
      <c r="AB154" s="195"/>
      <c r="AC154" s="195"/>
      <c r="AD154" s="195"/>
      <c r="AE154" s="195"/>
      <c r="AF154" s="195"/>
      <c r="AG154" s="195"/>
      <c r="AH154" s="195"/>
      <c r="AI154" s="195"/>
    </row>
    <row r="155" spans="1:35" ht="30" customHeight="1">
      <c r="A155" s="8"/>
      <c r="B155" s="40" t="s">
        <v>46</v>
      </c>
      <c r="C155" s="4"/>
      <c r="D155" s="4"/>
      <c r="E155" s="301"/>
      <c r="F155" s="301"/>
      <c r="G155" s="301"/>
      <c r="H155" s="301"/>
      <c r="I155" s="301"/>
      <c r="J155" s="301"/>
      <c r="K155" s="301"/>
      <c r="L155" s="301"/>
      <c r="M155" s="301"/>
      <c r="N155" s="301"/>
      <c r="O155" s="301"/>
      <c r="P155" s="301"/>
      <c r="Q155" s="301"/>
      <c r="R155" s="301"/>
      <c r="S155" s="301"/>
      <c r="T155" s="1"/>
      <c r="U155" s="1"/>
      <c r="V155" s="297" t="s">
        <v>374</v>
      </c>
      <c r="W155"/>
      <c r="X155" s="195"/>
      <c r="Y155" s="195"/>
      <c r="Z155" s="195"/>
      <c r="AA155" s="195"/>
      <c r="AB155" s="195"/>
      <c r="AC155" s="195"/>
      <c r="AD155" s="195"/>
      <c r="AE155" s="195"/>
      <c r="AF155" s="195"/>
      <c r="AG155" s="195"/>
      <c r="AH155" s="195"/>
      <c r="AI155" s="195"/>
    </row>
    <row r="156" spans="1:35" ht="12.95" customHeight="1">
      <c r="A156" s="8"/>
      <c r="B156" s="1"/>
      <c r="C156" s="1"/>
      <c r="D156" s="1"/>
      <c r="E156" s="1"/>
      <c r="F156" s="1"/>
      <c r="G156" s="1"/>
      <c r="H156" s="1"/>
      <c r="I156" s="1"/>
      <c r="J156" s="1"/>
      <c r="K156" s="1"/>
      <c r="L156" s="1"/>
      <c r="M156" s="1"/>
      <c r="N156" s="1"/>
      <c r="O156" s="1"/>
      <c r="P156" s="1"/>
      <c r="Q156" s="1"/>
      <c r="R156" s="1"/>
      <c r="S156" s="1"/>
      <c r="T156" s="1"/>
      <c r="U156" s="1"/>
      <c r="V156" s="295"/>
      <c r="W156"/>
      <c r="X156" s="195"/>
      <c r="Y156" s="195"/>
      <c r="Z156" s="195"/>
      <c r="AA156" s="195"/>
      <c r="AB156" s="195"/>
      <c r="AC156" s="195"/>
      <c r="AD156" s="195"/>
      <c r="AE156" s="195"/>
      <c r="AF156" s="195"/>
      <c r="AG156" s="195"/>
      <c r="AH156" s="195"/>
      <c r="AI156" s="195"/>
    </row>
    <row r="157" spans="1:35" ht="20.100000000000001" customHeight="1">
      <c r="A157" s="9">
        <v>16</v>
      </c>
      <c r="B157" s="2" t="s">
        <v>87</v>
      </c>
      <c r="C157" s="2"/>
      <c r="D157" s="2"/>
      <c r="E157" s="2"/>
      <c r="F157" s="2"/>
      <c r="G157" s="2"/>
      <c r="H157" s="2"/>
      <c r="I157" s="2"/>
      <c r="J157" s="2"/>
      <c r="K157" s="2"/>
      <c r="L157" s="2"/>
      <c r="M157" s="2"/>
      <c r="N157" s="2"/>
      <c r="O157" s="2"/>
      <c r="P157" s="2"/>
      <c r="Q157" s="2"/>
      <c r="R157" s="2"/>
      <c r="S157" s="2"/>
      <c r="T157" s="5"/>
      <c r="U157" s="1"/>
      <c r="W157"/>
      <c r="X157" s="195"/>
      <c r="Y157" s="195"/>
      <c r="Z157" s="195"/>
      <c r="AA157" s="195"/>
      <c r="AB157" s="195"/>
      <c r="AC157" s="195"/>
      <c r="AD157" s="195"/>
      <c r="AE157" s="195"/>
      <c r="AF157" s="195"/>
      <c r="AG157" s="195"/>
      <c r="AH157" s="195"/>
      <c r="AI157" s="195"/>
    </row>
    <row r="158" spans="1:35" ht="10.15" customHeight="1">
      <c r="A158" s="8"/>
      <c r="B158" s="1"/>
      <c r="C158" s="1"/>
      <c r="D158" s="1"/>
      <c r="E158" s="1"/>
      <c r="F158" s="1"/>
      <c r="G158" s="1"/>
      <c r="H158" s="1"/>
      <c r="I158" s="1"/>
      <c r="J158" s="1"/>
      <c r="K158" s="1"/>
      <c r="L158" s="1"/>
      <c r="M158" s="1"/>
      <c r="N158" s="1"/>
      <c r="O158" s="1"/>
      <c r="P158" s="1"/>
      <c r="Q158" s="1"/>
      <c r="R158" s="1"/>
      <c r="S158" s="1"/>
      <c r="T158" s="1"/>
      <c r="U158" s="1"/>
      <c r="V158" s="295"/>
      <c r="W158"/>
      <c r="X158" s="195"/>
      <c r="Y158" s="195"/>
      <c r="Z158" s="195"/>
      <c r="AA158" s="195"/>
      <c r="AB158" s="195"/>
      <c r="AC158" s="195"/>
      <c r="AD158" s="195"/>
      <c r="AE158" s="195"/>
      <c r="AF158" s="195"/>
      <c r="AG158" s="195"/>
      <c r="AH158" s="195"/>
      <c r="AI158" s="195"/>
    </row>
    <row r="159" spans="1:35" ht="25.15" customHeight="1">
      <c r="A159" s="8"/>
      <c r="B159" s="44" t="s">
        <v>442</v>
      </c>
      <c r="C159" s="1"/>
      <c r="D159" s="25"/>
      <c r="E159" s="1"/>
      <c r="F159" s="1"/>
      <c r="G159" s="330"/>
      <c r="H159" s="331"/>
      <c r="I159" s="7" t="s">
        <v>80</v>
      </c>
      <c r="J159" s="1"/>
      <c r="K159" s="44" t="s">
        <v>81</v>
      </c>
      <c r="L159" s="25"/>
      <c r="M159" s="1"/>
      <c r="N159" s="330"/>
      <c r="O159" s="331"/>
      <c r="P159" s="7" t="s">
        <v>80</v>
      </c>
      <c r="Q159" s="1"/>
      <c r="R159" s="1"/>
      <c r="S159" s="1"/>
      <c r="T159" s="1"/>
      <c r="U159" s="1"/>
      <c r="V159" s="295"/>
      <c r="W159"/>
      <c r="X159" s="195"/>
      <c r="Y159" s="195"/>
      <c r="Z159" s="195"/>
      <c r="AA159" s="195"/>
      <c r="AB159" s="195"/>
      <c r="AC159" s="195"/>
      <c r="AD159" s="195"/>
      <c r="AE159" s="195"/>
      <c r="AF159" s="195"/>
      <c r="AG159" s="195"/>
      <c r="AH159" s="195"/>
      <c r="AI159" s="195"/>
    </row>
    <row r="160" spans="1:35" ht="12.95" customHeight="1">
      <c r="A160" s="8"/>
      <c r="B160" s="1"/>
      <c r="C160" s="1"/>
      <c r="D160" s="1"/>
      <c r="E160" s="1"/>
      <c r="F160" s="1"/>
      <c r="G160" s="1"/>
      <c r="H160" s="1"/>
      <c r="I160" s="1"/>
      <c r="J160" s="1"/>
      <c r="K160" s="1"/>
      <c r="L160" s="1"/>
      <c r="M160" s="1"/>
      <c r="N160" s="1"/>
      <c r="O160" s="1"/>
      <c r="P160" s="1"/>
      <c r="Q160" s="1"/>
      <c r="R160" s="1"/>
      <c r="S160" s="1"/>
      <c r="T160" s="1"/>
      <c r="U160" s="1"/>
      <c r="V160" s="295"/>
      <c r="W160"/>
      <c r="X160" s="195"/>
      <c r="Y160" s="195"/>
      <c r="Z160" s="195"/>
      <c r="AA160" s="195"/>
      <c r="AB160" s="195"/>
      <c r="AC160" s="195"/>
      <c r="AD160" s="195"/>
      <c r="AE160" s="195"/>
      <c r="AF160" s="195"/>
      <c r="AG160" s="195"/>
      <c r="AH160" s="195"/>
      <c r="AI160" s="195"/>
    </row>
    <row r="161" spans="1:35" ht="20.100000000000001" customHeight="1">
      <c r="A161" s="9">
        <v>17</v>
      </c>
      <c r="B161" s="2" t="s">
        <v>467</v>
      </c>
      <c r="C161" s="2"/>
      <c r="D161" s="2"/>
      <c r="E161" s="2"/>
      <c r="F161" s="2"/>
      <c r="G161" s="2"/>
      <c r="H161" s="2"/>
      <c r="I161" s="2"/>
      <c r="J161" s="2"/>
      <c r="K161" s="2"/>
      <c r="L161" s="2"/>
      <c r="M161" s="2"/>
      <c r="N161" s="2"/>
      <c r="O161" s="2"/>
      <c r="P161" s="2"/>
      <c r="Q161" s="2"/>
      <c r="R161" s="2"/>
      <c r="S161" s="2"/>
      <c r="T161" s="5"/>
      <c r="U161" s="1"/>
      <c r="V161" s="295"/>
      <c r="W161"/>
      <c r="X161" s="195"/>
      <c r="Y161" s="195"/>
      <c r="Z161" s="195"/>
      <c r="AA161" s="195"/>
      <c r="AB161" s="195"/>
      <c r="AC161" s="195"/>
      <c r="AD161" s="195"/>
      <c r="AE161" s="195"/>
      <c r="AF161" s="195"/>
      <c r="AG161" s="195"/>
      <c r="AH161" s="195"/>
      <c r="AI161" s="195"/>
    </row>
    <row r="162" spans="1:35" ht="9.9499999999999993" customHeight="1">
      <c r="A162" s="8"/>
      <c r="B162" s="1"/>
      <c r="C162" s="1"/>
      <c r="D162" s="1"/>
      <c r="E162" s="1"/>
      <c r="F162" s="1"/>
      <c r="G162" s="1"/>
      <c r="H162" s="1"/>
      <c r="I162" s="1"/>
      <c r="J162" s="1"/>
      <c r="K162" s="1"/>
      <c r="L162" s="1"/>
      <c r="M162" s="1"/>
      <c r="N162" s="1"/>
      <c r="O162" s="1"/>
      <c r="P162" s="1"/>
      <c r="Q162" s="1"/>
      <c r="R162" s="1"/>
      <c r="S162" s="1"/>
      <c r="T162" s="1"/>
      <c r="U162" s="1"/>
      <c r="V162" s="295"/>
      <c r="W162"/>
      <c r="X162" s="195"/>
      <c r="Y162" s="195"/>
      <c r="Z162" s="195"/>
      <c r="AA162" s="195"/>
      <c r="AB162" s="195"/>
      <c r="AC162" s="195"/>
      <c r="AD162" s="195"/>
      <c r="AE162" s="195"/>
      <c r="AF162" s="195"/>
      <c r="AG162" s="195"/>
      <c r="AH162" s="195"/>
      <c r="AI162" s="195"/>
    </row>
    <row r="163" spans="1:35" ht="25.15" customHeight="1">
      <c r="A163" s="8"/>
      <c r="B163" s="1"/>
      <c r="C163" s="1"/>
      <c r="D163" s="1"/>
      <c r="E163" s="1"/>
      <c r="F163" s="1"/>
      <c r="G163" s="1"/>
      <c r="H163" s="1"/>
      <c r="I163" s="7" t="s">
        <v>32</v>
      </c>
      <c r="J163" s="1"/>
      <c r="K163" s="1"/>
      <c r="L163" s="61" t="s">
        <v>61</v>
      </c>
      <c r="M163" s="330"/>
      <c r="N163" s="331"/>
      <c r="O163" s="386" t="s">
        <v>60</v>
      </c>
      <c r="P163" s="387"/>
      <c r="Q163" s="388"/>
      <c r="R163" s="330"/>
      <c r="S163" s="331"/>
      <c r="T163" s="7" t="s">
        <v>31</v>
      </c>
      <c r="U163" s="1"/>
      <c r="V163" s="297" t="s">
        <v>395</v>
      </c>
      <c r="W163"/>
      <c r="X163" s="195"/>
      <c r="Y163" s="195"/>
      <c r="Z163" s="195"/>
      <c r="AA163" s="195"/>
      <c r="AB163" s="195"/>
      <c r="AC163" s="195"/>
      <c r="AD163" s="195"/>
      <c r="AE163" s="195"/>
      <c r="AF163" s="195"/>
      <c r="AG163" s="195"/>
      <c r="AH163" s="195"/>
      <c r="AI163" s="195"/>
    </row>
    <row r="164" spans="1:35" ht="25.15" customHeight="1">
      <c r="A164" s="8"/>
      <c r="B164" s="1"/>
      <c r="C164" s="1"/>
      <c r="D164" s="1"/>
      <c r="E164" s="1"/>
      <c r="F164" s="1"/>
      <c r="G164" s="1"/>
      <c r="H164" s="1"/>
      <c r="I164" s="1"/>
      <c r="J164" s="1"/>
      <c r="K164" s="1"/>
      <c r="L164" s="1"/>
      <c r="M164" s="1"/>
      <c r="N164" s="1"/>
      <c r="O164" s="1"/>
      <c r="P164" s="1"/>
      <c r="Q164" s="1"/>
      <c r="R164" s="1"/>
      <c r="S164" s="1"/>
      <c r="T164" s="1"/>
      <c r="U164" s="1"/>
      <c r="V164" s="297" t="s">
        <v>394</v>
      </c>
      <c r="W164"/>
      <c r="X164" s="195"/>
      <c r="Y164" s="195"/>
      <c r="Z164" s="195"/>
      <c r="AA164" s="195"/>
      <c r="AB164" s="195"/>
      <c r="AC164" s="195"/>
      <c r="AD164" s="195"/>
      <c r="AE164" s="195"/>
      <c r="AF164" s="195"/>
      <c r="AG164" s="195"/>
      <c r="AH164" s="195"/>
      <c r="AI164" s="195"/>
    </row>
    <row r="165" spans="1:35" ht="12.95" customHeight="1">
      <c r="A165" s="8"/>
      <c r="B165" s="1"/>
      <c r="C165" s="1"/>
      <c r="D165" s="1"/>
      <c r="E165" s="1"/>
      <c r="F165" s="1"/>
      <c r="G165" s="1"/>
      <c r="H165" s="1"/>
      <c r="I165" s="1"/>
      <c r="J165" s="1"/>
      <c r="K165" s="1"/>
      <c r="L165" s="1"/>
      <c r="M165" s="1"/>
      <c r="N165" s="1"/>
      <c r="O165" s="1"/>
      <c r="P165" s="1"/>
      <c r="Q165" s="1"/>
      <c r="R165" s="1"/>
      <c r="S165" s="1"/>
      <c r="T165" s="1"/>
      <c r="U165" s="1"/>
      <c r="V165" s="295"/>
      <c r="W165"/>
      <c r="X165" s="195"/>
      <c r="Y165" s="195"/>
      <c r="Z165" s="195"/>
      <c r="AA165" s="195"/>
      <c r="AB165" s="195"/>
      <c r="AC165" s="195"/>
      <c r="AD165" s="195"/>
      <c r="AE165" s="195"/>
      <c r="AF165" s="195"/>
      <c r="AG165" s="195"/>
      <c r="AH165" s="195"/>
      <c r="AI165" s="195"/>
    </row>
    <row r="166" spans="1:35" ht="20.100000000000001" customHeight="1">
      <c r="A166" s="51">
        <v>18</v>
      </c>
      <c r="B166" s="2" t="s">
        <v>470</v>
      </c>
      <c r="C166" s="2"/>
      <c r="D166" s="2"/>
      <c r="E166" s="2"/>
      <c r="F166" s="2"/>
      <c r="G166" s="2"/>
      <c r="H166" s="2"/>
      <c r="I166" s="2"/>
      <c r="J166" s="2"/>
      <c r="K166" s="2"/>
      <c r="L166" s="2"/>
      <c r="M166" s="2"/>
      <c r="N166" s="2"/>
      <c r="O166" s="2"/>
      <c r="P166" s="2"/>
      <c r="Q166" s="2"/>
      <c r="R166" s="2"/>
      <c r="S166" s="2"/>
      <c r="T166" s="5"/>
      <c r="U166" s="1"/>
      <c r="V166" s="295"/>
      <c r="W166"/>
      <c r="X166" s="195"/>
      <c r="Y166" s="195"/>
      <c r="Z166" s="195"/>
      <c r="AA166" s="195"/>
      <c r="AB166" s="195"/>
      <c r="AC166" s="195"/>
      <c r="AD166" s="195"/>
      <c r="AE166" s="195"/>
      <c r="AF166" s="195"/>
      <c r="AG166" s="195"/>
      <c r="AH166" s="195"/>
      <c r="AI166" s="195"/>
    </row>
    <row r="167" spans="1:35" ht="9.9499999999999993" customHeight="1">
      <c r="A167" s="8"/>
      <c r="B167" s="1"/>
      <c r="C167" s="1"/>
      <c r="D167" s="1"/>
      <c r="E167" s="1"/>
      <c r="F167" s="1"/>
      <c r="G167" s="1"/>
      <c r="H167" s="1"/>
      <c r="I167" s="1"/>
      <c r="J167" s="1"/>
      <c r="K167" s="1"/>
      <c r="L167" s="1"/>
      <c r="M167" s="1"/>
      <c r="N167" s="1"/>
      <c r="O167" s="1"/>
      <c r="P167" s="1"/>
      <c r="Q167" s="1"/>
      <c r="R167" s="1"/>
      <c r="S167" s="1"/>
      <c r="T167" s="1"/>
      <c r="U167" s="1"/>
      <c r="V167" s="295"/>
      <c r="W167"/>
      <c r="X167" s="195"/>
      <c r="Y167" s="195"/>
      <c r="Z167" s="195"/>
      <c r="AA167" s="195"/>
      <c r="AB167" s="195"/>
      <c r="AC167" s="195"/>
      <c r="AD167" s="195"/>
      <c r="AE167" s="195"/>
      <c r="AF167" s="195"/>
      <c r="AG167" s="195"/>
      <c r="AH167" s="195"/>
      <c r="AI167" s="195"/>
    </row>
    <row r="168" spans="1:35" ht="25.15" customHeight="1">
      <c r="A168" s="8"/>
      <c r="B168" s="1"/>
      <c r="C168" s="1"/>
      <c r="D168" s="1"/>
      <c r="E168" s="1"/>
      <c r="F168" s="1"/>
      <c r="G168" s="1"/>
      <c r="H168" s="1"/>
      <c r="I168" s="376" t="s">
        <v>119</v>
      </c>
      <c r="J168" s="606"/>
      <c r="K168" s="606"/>
      <c r="L168" s="606"/>
      <c r="M168" s="606"/>
      <c r="N168" s="607"/>
      <c r="O168" s="373"/>
      <c r="P168" s="374"/>
      <c r="Q168" s="374"/>
      <c r="R168" s="374"/>
      <c r="S168" s="375"/>
      <c r="T168" s="7"/>
      <c r="U168" s="1"/>
      <c r="V168" s="294" t="s">
        <v>281</v>
      </c>
      <c r="W168"/>
      <c r="X168" s="195"/>
      <c r="Y168" s="195"/>
      <c r="Z168" s="195"/>
      <c r="AA168" s="195"/>
      <c r="AB168" s="195"/>
      <c r="AC168" s="195"/>
      <c r="AD168" s="195"/>
      <c r="AE168" s="195"/>
      <c r="AF168" s="195"/>
      <c r="AG168" s="195"/>
      <c r="AH168" s="195"/>
      <c r="AI168" s="195"/>
    </row>
    <row r="169" spans="1:35" ht="3.95" customHeight="1">
      <c r="A169" s="8"/>
      <c r="B169" s="1"/>
      <c r="C169" s="1"/>
      <c r="D169" s="1"/>
      <c r="E169" s="1"/>
      <c r="F169" s="1"/>
      <c r="G169" s="1"/>
      <c r="H169" s="1"/>
      <c r="I169" s="230"/>
      <c r="J169" s="16"/>
      <c r="K169" s="16"/>
      <c r="L169" s="16"/>
      <c r="M169" s="16"/>
      <c r="N169" s="16"/>
      <c r="O169" s="228"/>
      <c r="P169" s="228"/>
      <c r="Q169" s="228"/>
      <c r="R169" s="228"/>
      <c r="S169" s="228"/>
      <c r="T169" s="7"/>
      <c r="U169" s="1"/>
      <c r="V169" s="294"/>
      <c r="W169"/>
      <c r="X169" s="195"/>
      <c r="Y169" s="195"/>
      <c r="Z169" s="195"/>
      <c r="AA169" s="195"/>
      <c r="AB169" s="195"/>
      <c r="AC169" s="195"/>
      <c r="AD169" s="195"/>
      <c r="AE169" s="195"/>
      <c r="AF169" s="195"/>
      <c r="AG169" s="195"/>
      <c r="AH169" s="195"/>
      <c r="AI169" s="195"/>
    </row>
    <row r="170" spans="1:35" ht="25.15" customHeight="1">
      <c r="A170" s="8"/>
      <c r="B170" s="1"/>
      <c r="C170" s="1"/>
      <c r="D170" s="1"/>
      <c r="E170" s="1"/>
      <c r="F170" s="1"/>
      <c r="G170" s="1"/>
      <c r="H170" s="84"/>
      <c r="I170" s="376" t="s">
        <v>508</v>
      </c>
      <c r="J170" s="376"/>
      <c r="K170" s="376"/>
      <c r="L170" s="376"/>
      <c r="M170" s="376"/>
      <c r="N170" s="229" t="s">
        <v>509</v>
      </c>
      <c r="O170" s="373"/>
      <c r="P170" s="374"/>
      <c r="Q170" s="374"/>
      <c r="R170" s="374"/>
      <c r="S170" s="375"/>
      <c r="T170" s="84"/>
      <c r="U170" s="1"/>
      <c r="V170" s="294" t="s">
        <v>878</v>
      </c>
      <c r="W170"/>
      <c r="X170" s="195"/>
      <c r="Y170" s="195"/>
      <c r="Z170" s="195"/>
      <c r="AA170" s="195"/>
      <c r="AB170" s="195"/>
      <c r="AC170" s="195"/>
      <c r="AD170" s="195"/>
      <c r="AE170" s="195"/>
      <c r="AF170" s="195"/>
      <c r="AG170" s="195"/>
      <c r="AH170" s="195"/>
      <c r="AI170" s="195"/>
    </row>
    <row r="171" spans="1:35" ht="3.75" customHeight="1">
      <c r="A171" s="8"/>
      <c r="B171" s="1"/>
      <c r="C171" s="1"/>
      <c r="D171" s="1"/>
      <c r="E171" s="1"/>
      <c r="F171" s="1"/>
      <c r="G171" s="1"/>
      <c r="H171" s="1"/>
      <c r="I171" s="88"/>
      <c r="J171" s="88"/>
      <c r="K171" s="88"/>
      <c r="L171" s="88"/>
      <c r="M171" s="88"/>
      <c r="N171" s="88"/>
      <c r="O171" s="88"/>
      <c r="P171" s="88"/>
      <c r="Q171" s="88"/>
      <c r="R171" s="88"/>
      <c r="S171" s="88"/>
      <c r="T171" s="88"/>
      <c r="U171" s="1"/>
      <c r="V171" s="295"/>
      <c r="W171"/>
      <c r="X171" s="195"/>
      <c r="Y171" s="195"/>
      <c r="Z171" s="195"/>
      <c r="AA171" s="195"/>
      <c r="AB171" s="195"/>
      <c r="AC171" s="195"/>
      <c r="AD171" s="195"/>
      <c r="AE171" s="195"/>
      <c r="AF171" s="195"/>
      <c r="AG171" s="195"/>
      <c r="AH171" s="195"/>
      <c r="AI171" s="195"/>
    </row>
    <row r="172" spans="1:35" ht="33" customHeight="1">
      <c r="A172" s="8"/>
      <c r="B172" s="321" t="s">
        <v>892</v>
      </c>
      <c r="C172" s="321"/>
      <c r="D172" s="321"/>
      <c r="E172" s="321"/>
      <c r="F172" s="321"/>
      <c r="G172" s="321"/>
      <c r="H172" s="321"/>
      <c r="I172" s="321"/>
      <c r="J172" s="321"/>
      <c r="K172" s="321"/>
      <c r="L172" s="321"/>
      <c r="M172" s="321"/>
      <c r="N172" s="321"/>
      <c r="O172" s="321"/>
      <c r="P172" s="321"/>
      <c r="Q172" s="321"/>
      <c r="R172" s="321"/>
      <c r="S172" s="321"/>
      <c r="T172" s="321"/>
      <c r="U172" s="1"/>
      <c r="V172" s="295"/>
      <c r="W172"/>
      <c r="X172" s="195"/>
      <c r="Y172" s="195"/>
      <c r="Z172" s="195"/>
      <c r="AA172" s="195"/>
      <c r="AB172" s="195"/>
      <c r="AC172" s="195"/>
      <c r="AD172" s="195"/>
      <c r="AE172" s="195"/>
      <c r="AF172" s="195"/>
      <c r="AG172" s="195"/>
      <c r="AH172" s="195"/>
      <c r="AI172" s="195"/>
    </row>
    <row r="173" spans="1:35" ht="6" customHeight="1" thickBot="1">
      <c r="A173" s="8"/>
      <c r="B173" s="1"/>
      <c r="C173" s="1"/>
      <c r="D173" s="1"/>
      <c r="E173" s="1"/>
      <c r="F173" s="1"/>
      <c r="G173" s="1"/>
      <c r="H173" s="1"/>
      <c r="I173" s="89"/>
      <c r="J173" s="89"/>
      <c r="K173" s="89"/>
      <c r="L173" s="89"/>
      <c r="M173" s="89"/>
      <c r="N173" s="89"/>
      <c r="O173" s="89"/>
      <c r="P173" s="89"/>
      <c r="Q173" s="89"/>
      <c r="R173" s="89"/>
      <c r="S173" s="89"/>
      <c r="T173" s="89"/>
      <c r="U173" s="1"/>
      <c r="V173" s="295"/>
      <c r="W173"/>
      <c r="X173" s="195"/>
      <c r="Y173" s="195"/>
      <c r="Z173" s="195"/>
      <c r="AA173" s="195"/>
      <c r="AB173" s="195"/>
      <c r="AC173" s="195"/>
      <c r="AD173" s="195"/>
      <c r="AE173" s="195"/>
      <c r="AF173" s="195"/>
      <c r="AG173" s="195"/>
      <c r="AH173" s="195"/>
      <c r="AI173" s="195"/>
    </row>
    <row r="174" spans="1:35" ht="24.95" customHeight="1" thickBot="1">
      <c r="A174" s="347" t="s">
        <v>114</v>
      </c>
      <c r="B174" s="348"/>
      <c r="C174" s="348"/>
      <c r="D174" s="348"/>
      <c r="E174" s="348"/>
      <c r="F174" s="348"/>
      <c r="G174" s="348"/>
      <c r="H174" s="348"/>
      <c r="I174" s="348"/>
      <c r="J174" s="348"/>
      <c r="K174" s="348"/>
      <c r="L174" s="348"/>
      <c r="M174" s="348"/>
      <c r="N174" s="348"/>
      <c r="O174" s="348"/>
      <c r="P174" s="348"/>
      <c r="Q174" s="348"/>
      <c r="R174" s="348"/>
      <c r="S174" s="348"/>
      <c r="T174" s="349"/>
      <c r="U174" s="1"/>
      <c r="V174" s="295"/>
      <c r="W174"/>
      <c r="X174" s="195"/>
      <c r="Y174" s="195"/>
      <c r="Z174" s="195"/>
      <c r="AA174" s="195"/>
      <c r="AB174" s="195"/>
      <c r="AC174" s="195"/>
      <c r="AD174" s="195"/>
      <c r="AE174" s="195"/>
      <c r="AF174" s="195"/>
      <c r="AG174" s="195"/>
      <c r="AH174" s="195"/>
      <c r="AI174" s="195"/>
    </row>
    <row r="175" spans="1:35" ht="10.15" customHeight="1">
      <c r="A175" s="8"/>
      <c r="B175" s="1"/>
      <c r="C175" s="1"/>
      <c r="D175" s="1"/>
      <c r="E175" s="1"/>
      <c r="F175" s="1"/>
      <c r="G175" s="1"/>
      <c r="H175" s="1"/>
      <c r="I175" s="1"/>
      <c r="J175" s="1"/>
      <c r="K175" s="1"/>
      <c r="L175" s="1"/>
      <c r="M175" s="1"/>
      <c r="N175" s="1"/>
      <c r="O175" s="1"/>
      <c r="P175" s="1"/>
      <c r="Q175" s="1"/>
      <c r="R175" s="1"/>
      <c r="S175" s="1"/>
      <c r="T175" s="1"/>
      <c r="U175" s="1"/>
      <c r="V175" s="291"/>
      <c r="W175" s="1"/>
    </row>
    <row r="176" spans="1:35" ht="20.100000000000001" customHeight="1">
      <c r="A176" s="9">
        <v>19</v>
      </c>
      <c r="B176" s="2" t="s">
        <v>867</v>
      </c>
      <c r="C176" s="2"/>
      <c r="D176" s="2"/>
      <c r="E176" s="2"/>
      <c r="F176" s="2"/>
      <c r="G176" s="2"/>
      <c r="H176" s="2"/>
      <c r="I176" s="2"/>
      <c r="J176" s="2"/>
      <c r="K176" s="2"/>
      <c r="L176" s="2"/>
      <c r="M176" s="2"/>
      <c r="N176" s="2"/>
      <c r="O176" s="2"/>
      <c r="P176" s="2"/>
      <c r="Q176" s="2"/>
      <c r="R176" s="2"/>
      <c r="S176" s="2"/>
      <c r="T176" s="5"/>
      <c r="U176" s="1"/>
      <c r="V176" s="295"/>
      <c r="W176" s="1"/>
    </row>
    <row r="177" spans="1:53" ht="9.9499999999999993" customHeight="1">
      <c r="A177" s="8"/>
      <c r="B177" s="1"/>
      <c r="C177" s="1"/>
      <c r="D177" s="1"/>
      <c r="E177" s="1"/>
      <c r="F177" s="1"/>
      <c r="G177" s="1"/>
      <c r="H177" s="1"/>
      <c r="I177" s="1"/>
      <c r="J177" s="1"/>
      <c r="K177" s="1"/>
      <c r="L177" s="1"/>
      <c r="M177" s="1"/>
      <c r="N177" s="1"/>
      <c r="O177" s="1"/>
      <c r="P177" s="1"/>
      <c r="Q177" s="1"/>
      <c r="R177" s="1"/>
      <c r="S177" s="1"/>
      <c r="T177" s="1"/>
      <c r="U177" s="1"/>
      <c r="V177" s="291"/>
      <c r="W177" s="1"/>
      <c r="AD177" s="195"/>
      <c r="AE177" s="195"/>
      <c r="AF177" s="195"/>
      <c r="AG177" s="195"/>
      <c r="AH177" s="195"/>
      <c r="AI177" s="195"/>
      <c r="AJ177" s="195"/>
      <c r="AK177" s="195"/>
      <c r="AL177" s="195"/>
      <c r="AM177" s="195"/>
      <c r="AN177" s="195"/>
      <c r="AO177" s="195"/>
      <c r="AP177" s="195"/>
      <c r="AQ177" s="195"/>
      <c r="AR177" s="195"/>
      <c r="AS177" s="195"/>
      <c r="AT177" s="195"/>
      <c r="AU177" s="195"/>
      <c r="AV177" s="195"/>
      <c r="AW177" s="195"/>
      <c r="AX177" s="195"/>
      <c r="AY177" s="195"/>
      <c r="AZ177" s="195"/>
      <c r="BA177" s="195"/>
    </row>
    <row r="178" spans="1:53" ht="24.75" customHeight="1">
      <c r="A178" s="8"/>
      <c r="B178" s="85"/>
      <c r="C178" s="1"/>
      <c r="D178" s="1"/>
      <c r="E178" s="1"/>
      <c r="F178" s="1"/>
      <c r="G178" s="1"/>
      <c r="H178" s="1"/>
      <c r="I178" s="1"/>
      <c r="J178" s="15"/>
      <c r="K178" s="1"/>
      <c r="L178" s="1"/>
      <c r="M178" s="1"/>
      <c r="N178" s="1"/>
      <c r="O178" s="1"/>
      <c r="P178" s="1"/>
      <c r="Q178" s="1"/>
      <c r="R178" s="1"/>
      <c r="S178" s="1"/>
      <c r="T178" s="15"/>
      <c r="U178" s="1"/>
      <c r="V178" s="291"/>
      <c r="W178" s="1"/>
      <c r="AD178" s="195"/>
      <c r="AE178" s="195"/>
      <c r="AF178" s="195"/>
      <c r="AG178" s="195"/>
      <c r="AH178" s="195"/>
      <c r="AI178" s="195"/>
      <c r="AJ178" s="195"/>
      <c r="AK178" s="195"/>
      <c r="AL178" s="195"/>
      <c r="AM178" s="195"/>
      <c r="AN178" s="195"/>
      <c r="AO178" s="195"/>
      <c r="AP178" s="195"/>
      <c r="AQ178" s="195"/>
      <c r="AR178" s="195"/>
      <c r="AS178" s="195"/>
      <c r="AT178" s="195"/>
      <c r="AU178" s="195"/>
      <c r="AV178" s="195"/>
      <c r="AW178" s="195"/>
      <c r="AX178" s="195"/>
      <c r="AY178" s="195"/>
      <c r="AZ178" s="195"/>
      <c r="BA178" s="195"/>
    </row>
    <row r="179" spans="1:53" ht="24.95" customHeight="1">
      <c r="A179" s="8"/>
      <c r="B179" s="85"/>
      <c r="C179" s="1"/>
      <c r="D179" s="1"/>
      <c r="E179" s="1"/>
      <c r="F179" s="1"/>
      <c r="G179" s="1"/>
      <c r="H179" s="1"/>
      <c r="I179" s="1"/>
      <c r="J179" s="303" t="s">
        <v>511</v>
      </c>
      <c r="K179" s="303"/>
      <c r="L179" s="1"/>
      <c r="M179" s="1"/>
      <c r="N179" s="1"/>
      <c r="O179" s="1"/>
      <c r="P179" s="1"/>
      <c r="Q179" s="303" t="s">
        <v>429</v>
      </c>
      <c r="R179" s="303"/>
      <c r="S179" s="1"/>
      <c r="T179" s="1"/>
      <c r="U179" s="1"/>
      <c r="V179" s="291"/>
      <c r="W179" s="1"/>
      <c r="AD179" s="195"/>
      <c r="AE179" s="195"/>
      <c r="AF179" s="195"/>
      <c r="AG179" s="195"/>
      <c r="AH179" s="195"/>
      <c r="AI179" s="195"/>
      <c r="AJ179" s="195"/>
      <c r="AK179" s="195"/>
      <c r="AL179" s="195"/>
      <c r="AM179" s="195"/>
      <c r="AN179" s="195"/>
      <c r="AO179" s="195"/>
      <c r="AP179" s="195"/>
      <c r="AQ179" s="195"/>
      <c r="AR179" s="195"/>
      <c r="AS179" s="195"/>
      <c r="AT179" s="195"/>
      <c r="AU179" s="195"/>
      <c r="AV179" s="195"/>
      <c r="AW179" s="195"/>
      <c r="AX179" s="195"/>
      <c r="AY179" s="195"/>
      <c r="AZ179" s="195"/>
      <c r="BA179" s="195"/>
    </row>
    <row r="180" spans="1:53" ht="15" customHeight="1">
      <c r="A180" s="8"/>
      <c r="B180" s="1"/>
      <c r="C180" s="1"/>
      <c r="D180" s="1"/>
      <c r="E180" s="1"/>
      <c r="F180" s="1"/>
      <c r="G180" s="1"/>
      <c r="H180" s="1"/>
      <c r="I180" s="1"/>
      <c r="J180" s="1"/>
      <c r="K180" s="1"/>
      <c r="L180" s="1"/>
      <c r="M180" s="1"/>
      <c r="N180" s="1"/>
      <c r="O180" s="1"/>
      <c r="P180" s="1"/>
      <c r="Q180" s="1"/>
      <c r="R180" s="1"/>
      <c r="S180" s="1"/>
      <c r="T180" s="1"/>
      <c r="U180" s="1"/>
      <c r="V180" s="291"/>
      <c r="W180" s="1"/>
      <c r="AD180" s="195"/>
      <c r="AE180" s="195"/>
      <c r="AF180" s="195"/>
      <c r="AG180" s="195"/>
      <c r="AH180" s="195"/>
      <c r="AI180" s="195"/>
      <c r="AJ180" s="195"/>
      <c r="AK180" s="195"/>
      <c r="AL180" s="195"/>
      <c r="AM180" s="195"/>
      <c r="AN180" s="195"/>
      <c r="AO180" s="195"/>
      <c r="AP180" s="195"/>
      <c r="AQ180" s="195"/>
      <c r="AR180" s="195"/>
      <c r="AS180" s="195"/>
      <c r="AT180" s="195"/>
      <c r="AU180" s="195"/>
      <c r="AV180" s="195"/>
      <c r="AW180" s="195"/>
      <c r="AX180" s="195"/>
      <c r="AY180" s="195"/>
      <c r="AZ180" s="195"/>
      <c r="BA180" s="195"/>
    </row>
    <row r="181" spans="1:53" ht="25.15" customHeight="1">
      <c r="A181" s="8"/>
      <c r="B181" s="9">
        <v>20</v>
      </c>
      <c r="C181" s="377" t="s">
        <v>471</v>
      </c>
      <c r="D181" s="377"/>
      <c r="E181" s="377"/>
      <c r="F181" s="377"/>
      <c r="G181" s="377"/>
      <c r="H181" s="377"/>
      <c r="I181" s="377"/>
      <c r="J181" s="377"/>
      <c r="K181" s="1"/>
      <c r="L181" s="9">
        <v>21</v>
      </c>
      <c r="M181" s="57" t="s">
        <v>478</v>
      </c>
      <c r="N181" s="2"/>
      <c r="O181" s="2"/>
      <c r="P181" s="2"/>
      <c r="Q181" s="2"/>
      <c r="R181" s="2"/>
      <c r="S181" s="2"/>
      <c r="T181" s="2"/>
      <c r="U181" s="1"/>
      <c r="V181" s="291"/>
      <c r="W181"/>
      <c r="X181" s="195"/>
      <c r="Y181" s="195"/>
      <c r="Z181" s="195"/>
      <c r="AA181" s="195"/>
      <c r="AB181" s="195"/>
      <c r="AC181" s="195"/>
      <c r="AD181" s="195"/>
      <c r="AE181" s="195"/>
      <c r="AF181" s="195"/>
      <c r="AG181" s="195"/>
      <c r="AH181" s="195"/>
      <c r="AI181" s="195"/>
      <c r="AJ181" s="195"/>
      <c r="AK181" s="195"/>
      <c r="AL181" s="195"/>
      <c r="AM181" s="195"/>
      <c r="AN181" s="195"/>
      <c r="AO181" s="195"/>
      <c r="AP181" s="195"/>
      <c r="AQ181" s="195"/>
      <c r="AR181" s="195"/>
      <c r="AS181" s="195"/>
      <c r="AT181" s="195"/>
      <c r="AU181" s="195"/>
      <c r="AV181" s="195"/>
      <c r="AW181" s="195"/>
      <c r="AX181" s="195"/>
      <c r="AY181" s="195"/>
      <c r="AZ181" s="195"/>
      <c r="BA181" s="195"/>
    </row>
    <row r="182" spans="1:53" ht="9.9499999999999993" customHeight="1">
      <c r="A182" s="8"/>
      <c r="B182" s="1"/>
      <c r="C182" s="1"/>
      <c r="D182" s="1"/>
      <c r="E182" s="1"/>
      <c r="F182" s="1"/>
      <c r="G182" s="1"/>
      <c r="H182" s="1"/>
      <c r="I182" s="1"/>
      <c r="J182" s="1"/>
      <c r="K182" s="1"/>
      <c r="L182" s="1"/>
      <c r="M182" s="1"/>
      <c r="N182" s="1"/>
      <c r="O182" s="1"/>
      <c r="P182" s="1"/>
      <c r="Q182" s="1"/>
      <c r="R182" s="1"/>
      <c r="S182" s="1"/>
      <c r="T182" s="1"/>
      <c r="U182" s="1"/>
      <c r="V182" s="291"/>
      <c r="W182"/>
      <c r="X182" s="195"/>
      <c r="Y182" s="195"/>
      <c r="Z182" s="195"/>
      <c r="AA182" s="195"/>
      <c r="AB182" s="195"/>
      <c r="AC182" s="195"/>
      <c r="AD182" s="195"/>
      <c r="AE182" s="195"/>
      <c r="AF182" s="195"/>
      <c r="AG182" s="195"/>
      <c r="AH182" s="195"/>
      <c r="AI182" s="195"/>
      <c r="AJ182" s="195"/>
      <c r="AK182" s="195"/>
      <c r="AL182" s="195"/>
      <c r="AM182" s="195"/>
      <c r="AN182" s="195"/>
      <c r="AO182" s="195"/>
      <c r="AP182" s="195"/>
      <c r="AQ182" s="195"/>
      <c r="AR182" s="195"/>
      <c r="AS182" s="195"/>
      <c r="AT182" s="195"/>
      <c r="AU182" s="195"/>
      <c r="AV182" s="195"/>
      <c r="AW182" s="195"/>
      <c r="AX182" s="195"/>
      <c r="AY182" s="195"/>
      <c r="AZ182" s="195"/>
      <c r="BA182" s="195"/>
    </row>
    <row r="183" spans="1:53" ht="24.95" customHeight="1">
      <c r="A183" s="8"/>
      <c r="B183" s="85"/>
      <c r="C183" s="1"/>
      <c r="D183" s="1"/>
      <c r="E183" s="1"/>
      <c r="F183" s="1"/>
      <c r="G183" s="1"/>
      <c r="H183" s="1"/>
      <c r="I183" s="1"/>
      <c r="J183" s="1"/>
      <c r="K183" s="1"/>
      <c r="L183" s="85"/>
      <c r="M183" s="1"/>
      <c r="N183" s="1"/>
      <c r="O183" s="1"/>
      <c r="P183" s="1"/>
      <c r="Q183" s="1"/>
      <c r="R183" s="1"/>
      <c r="S183" s="1"/>
      <c r="T183" s="1"/>
      <c r="U183" s="1"/>
      <c r="V183" s="291"/>
      <c r="W183"/>
      <c r="X183" s="195"/>
      <c r="Y183" s="195"/>
      <c r="Z183" s="195"/>
      <c r="AA183" s="195"/>
      <c r="AB183" s="195"/>
      <c r="AC183" s="195"/>
      <c r="AD183" s="195"/>
      <c r="AE183" s="195"/>
      <c r="AF183" s="195"/>
      <c r="AG183" s="195"/>
      <c r="AH183" s="195"/>
      <c r="AI183" s="195"/>
      <c r="AJ183" s="195"/>
      <c r="AK183" s="195"/>
      <c r="AL183" s="195"/>
      <c r="AM183" s="195"/>
      <c r="AN183" s="195"/>
      <c r="AO183" s="195"/>
      <c r="AP183" s="195"/>
      <c r="AQ183" s="195"/>
      <c r="AR183" s="195"/>
      <c r="AS183" s="195"/>
      <c r="AT183" s="195"/>
      <c r="AU183" s="195"/>
      <c r="AV183" s="195"/>
      <c r="AW183" s="195"/>
      <c r="AX183" s="195"/>
      <c r="AY183" s="195"/>
      <c r="AZ183" s="195"/>
      <c r="BA183" s="195"/>
    </row>
    <row r="184" spans="1:53" ht="24.95" customHeight="1">
      <c r="A184" s="8"/>
      <c r="B184" s="85"/>
      <c r="C184" s="1"/>
      <c r="D184" s="1"/>
      <c r="E184" s="1"/>
      <c r="F184" s="1"/>
      <c r="G184" s="1"/>
      <c r="H184" s="1"/>
      <c r="I184" s="1"/>
      <c r="J184" s="1"/>
      <c r="K184" s="1"/>
      <c r="L184" s="85"/>
      <c r="M184" s="1"/>
      <c r="N184" s="1"/>
      <c r="O184" s="1"/>
      <c r="P184" s="1"/>
      <c r="Q184" s="1"/>
      <c r="R184" s="1"/>
      <c r="S184" s="1"/>
      <c r="T184" s="1"/>
      <c r="U184" s="1"/>
      <c r="V184" s="291"/>
      <c r="W184" s="1"/>
      <c r="AD184" s="195"/>
      <c r="AE184" s="195"/>
      <c r="AF184" s="195"/>
      <c r="AG184" s="195"/>
      <c r="AH184" s="195"/>
      <c r="AI184" s="195"/>
      <c r="AJ184" s="195"/>
      <c r="AK184" s="195"/>
      <c r="AL184" s="195"/>
      <c r="AM184" s="195"/>
      <c r="AN184" s="195"/>
      <c r="AO184" s="195"/>
      <c r="AP184" s="195"/>
      <c r="AQ184" s="195"/>
      <c r="AR184" s="195"/>
      <c r="AS184" s="195"/>
      <c r="AT184" s="195"/>
      <c r="AU184" s="195"/>
      <c r="AV184" s="195"/>
      <c r="AW184" s="195"/>
      <c r="AX184" s="195"/>
      <c r="AY184" s="195"/>
      <c r="AZ184" s="195"/>
      <c r="BA184" s="195"/>
    </row>
    <row r="185" spans="1:53" ht="24.95" customHeight="1">
      <c r="A185" s="8"/>
      <c r="B185" s="85"/>
      <c r="C185" s="1"/>
      <c r="D185" s="1"/>
      <c r="E185" s="1"/>
      <c r="F185" s="1"/>
      <c r="G185" s="1"/>
      <c r="H185" s="1"/>
      <c r="I185" s="1"/>
      <c r="J185" s="1"/>
      <c r="K185" s="1"/>
      <c r="L185" s="85"/>
      <c r="M185" s="1"/>
      <c r="N185" s="1"/>
      <c r="O185" s="1"/>
      <c r="P185" s="1"/>
      <c r="Q185" s="1"/>
      <c r="R185" s="1"/>
      <c r="S185" s="1"/>
      <c r="T185" s="1"/>
      <c r="U185" s="1"/>
      <c r="V185" s="291"/>
      <c r="W185" s="1"/>
      <c r="AD185" s="195"/>
      <c r="AE185" s="195"/>
      <c r="AF185" s="195"/>
      <c r="AG185" s="195"/>
      <c r="AH185" s="195"/>
      <c r="AI185" s="195"/>
      <c r="AJ185" s="195"/>
      <c r="AK185" s="195"/>
      <c r="AL185" s="195"/>
      <c r="AM185" s="195"/>
      <c r="AN185" s="195"/>
      <c r="AO185" s="195"/>
      <c r="AP185" s="195"/>
      <c r="AQ185" s="195"/>
      <c r="AR185" s="195"/>
      <c r="AS185" s="195"/>
      <c r="AT185" s="195"/>
      <c r="AU185" s="195"/>
      <c r="AV185" s="195"/>
      <c r="AW185" s="195"/>
      <c r="AX185" s="195"/>
      <c r="AY185" s="195"/>
      <c r="AZ185" s="195"/>
      <c r="BA185" s="195"/>
    </row>
    <row r="186" spans="1:53" ht="24.95" customHeight="1">
      <c r="A186" s="8"/>
      <c r="B186" s="85"/>
      <c r="C186" s="1"/>
      <c r="D186" s="43"/>
      <c r="E186" s="1"/>
      <c r="F186" s="300"/>
      <c r="G186" s="300"/>
      <c r="H186" s="300"/>
      <c r="I186" s="25"/>
      <c r="J186" s="1"/>
      <c r="K186" s="1"/>
      <c r="L186" s="85"/>
      <c r="M186" s="1"/>
      <c r="N186" s="1"/>
      <c r="O186" s="1"/>
      <c r="P186" s="1"/>
      <c r="Q186" s="1"/>
      <c r="R186" s="1"/>
      <c r="S186" s="1"/>
      <c r="T186" s="1"/>
      <c r="U186" s="1"/>
      <c r="V186" s="294" t="s">
        <v>124</v>
      </c>
      <c r="W186" s="1"/>
      <c r="AD186" s="195"/>
      <c r="AE186" s="195"/>
      <c r="AF186" s="195"/>
      <c r="AG186" s="195"/>
      <c r="AH186" s="195"/>
      <c r="AI186" s="195"/>
      <c r="AJ186" s="195"/>
      <c r="AK186" s="195"/>
      <c r="AL186" s="195"/>
      <c r="AM186" s="195"/>
      <c r="AN186" s="195"/>
      <c r="AO186" s="195"/>
      <c r="AP186" s="195"/>
      <c r="AQ186" s="195"/>
      <c r="AR186" s="195"/>
      <c r="AS186" s="195"/>
      <c r="AT186" s="195"/>
      <c r="AU186" s="195"/>
      <c r="AV186" s="195"/>
      <c r="AW186" s="195"/>
      <c r="AX186" s="195"/>
      <c r="AY186" s="195"/>
      <c r="AZ186" s="195"/>
      <c r="BA186" s="195"/>
    </row>
    <row r="187" spans="1:53" ht="24.95" customHeight="1">
      <c r="A187" s="8"/>
      <c r="B187" s="1"/>
      <c r="C187" s="1"/>
      <c r="D187" s="43" t="s">
        <v>282</v>
      </c>
      <c r="E187" s="1"/>
      <c r="F187" s="601"/>
      <c r="G187" s="601"/>
      <c r="H187" s="601"/>
      <c r="I187" s="25" t="s">
        <v>283</v>
      </c>
      <c r="J187" s="1"/>
      <c r="K187" s="1"/>
      <c r="L187" s="85"/>
      <c r="M187" s="1"/>
      <c r="N187" s="44" t="s">
        <v>282</v>
      </c>
      <c r="O187" s="1"/>
      <c r="P187" s="601"/>
      <c r="Q187" s="601"/>
      <c r="R187" s="601"/>
      <c r="S187" s="601"/>
      <c r="T187" s="1" t="s">
        <v>283</v>
      </c>
      <c r="U187" s="1"/>
      <c r="V187" s="294" t="s">
        <v>427</v>
      </c>
      <c r="W187" s="1"/>
      <c r="AD187" s="195"/>
      <c r="AE187" s="195"/>
      <c r="AF187" s="195"/>
      <c r="AG187" s="195"/>
      <c r="AH187" s="195"/>
      <c r="AI187" s="195"/>
      <c r="AJ187" s="195"/>
      <c r="AK187" s="195"/>
      <c r="AL187" s="195"/>
      <c r="AM187" s="195"/>
      <c r="AN187" s="195"/>
      <c r="AO187" s="195"/>
      <c r="AP187" s="195"/>
      <c r="AQ187" s="195"/>
      <c r="AR187" s="195"/>
      <c r="AS187" s="195"/>
      <c r="AT187" s="195"/>
      <c r="AU187" s="195"/>
      <c r="AV187" s="195"/>
      <c r="AW187" s="195"/>
      <c r="AX187" s="195"/>
      <c r="AY187" s="195"/>
      <c r="AZ187" s="195"/>
      <c r="BA187" s="195"/>
    </row>
    <row r="188" spans="1:53" ht="10.5" customHeight="1" thickBot="1">
      <c r="A188" s="8"/>
      <c r="B188" s="1"/>
      <c r="C188" s="1"/>
      <c r="D188" s="1"/>
      <c r="E188" s="1"/>
      <c r="F188" s="1"/>
      <c r="G188" s="1"/>
      <c r="H188" s="1"/>
      <c r="I188" s="1"/>
      <c r="J188" s="1"/>
      <c r="K188" s="1"/>
      <c r="L188" s="1"/>
      <c r="M188" s="1"/>
      <c r="N188" s="1"/>
      <c r="O188" s="1"/>
      <c r="P188" s="1"/>
      <c r="Q188" s="1"/>
      <c r="R188" s="1"/>
      <c r="S188" s="1"/>
      <c r="T188" s="1"/>
      <c r="U188" s="1"/>
      <c r="V188" s="291"/>
      <c r="W188" s="1"/>
      <c r="AD188" s="195"/>
      <c r="AE188" s="195"/>
      <c r="AF188" s="195"/>
      <c r="AG188" s="195"/>
      <c r="AH188" s="195"/>
      <c r="AI188" s="195"/>
      <c r="AJ188" s="195"/>
      <c r="AK188" s="195"/>
      <c r="AL188" s="195"/>
      <c r="AM188" s="195"/>
      <c r="AN188" s="195"/>
      <c r="AO188" s="195"/>
      <c r="AP188" s="195"/>
      <c r="AQ188" s="195"/>
      <c r="AR188" s="195"/>
      <c r="AS188" s="195"/>
      <c r="AT188" s="195"/>
      <c r="AU188" s="195"/>
      <c r="AV188" s="195"/>
      <c r="AW188" s="195"/>
      <c r="AX188" s="195"/>
      <c r="AY188" s="195"/>
      <c r="AZ188" s="195"/>
      <c r="BA188" s="195"/>
    </row>
    <row r="189" spans="1:53" ht="24.95" customHeight="1" thickBot="1">
      <c r="A189" s="347" t="s">
        <v>33</v>
      </c>
      <c r="B189" s="348"/>
      <c r="C189" s="348"/>
      <c r="D189" s="348"/>
      <c r="E189" s="348"/>
      <c r="F189" s="348"/>
      <c r="G189" s="348"/>
      <c r="H189" s="348"/>
      <c r="I189" s="348"/>
      <c r="J189" s="348"/>
      <c r="K189" s="348"/>
      <c r="L189" s="348"/>
      <c r="M189" s="348"/>
      <c r="N189" s="348"/>
      <c r="O189" s="348"/>
      <c r="P189" s="348"/>
      <c r="Q189" s="348"/>
      <c r="R189" s="348"/>
      <c r="S189" s="348"/>
      <c r="T189" s="349"/>
      <c r="U189" s="1"/>
      <c r="V189" s="291"/>
      <c r="W189" s="1"/>
    </row>
    <row r="190" spans="1:53" ht="15" customHeight="1">
      <c r="A190" s="8"/>
      <c r="B190" s="1"/>
      <c r="C190" s="1"/>
      <c r="D190" s="1"/>
      <c r="E190" s="1"/>
      <c r="F190" s="1"/>
      <c r="G190" s="1"/>
      <c r="H190" s="1"/>
      <c r="I190" s="1"/>
      <c r="J190" s="1"/>
      <c r="K190" s="1"/>
      <c r="L190" s="1"/>
      <c r="M190" s="1"/>
      <c r="N190" s="1"/>
      <c r="O190" s="1"/>
      <c r="P190" s="1"/>
      <c r="Q190" s="1"/>
      <c r="R190" s="1"/>
      <c r="S190" s="1"/>
      <c r="T190" s="1"/>
      <c r="U190" s="1"/>
      <c r="V190" s="291"/>
      <c r="W190" s="1"/>
    </row>
    <row r="191" spans="1:53" ht="20.100000000000001" customHeight="1">
      <c r="A191" s="9">
        <v>22</v>
      </c>
      <c r="B191" s="52" t="s">
        <v>510</v>
      </c>
      <c r="C191" s="2"/>
      <c r="D191" s="2"/>
      <c r="E191" s="2"/>
      <c r="F191" s="2"/>
      <c r="G191" s="2"/>
      <c r="H191" s="2"/>
      <c r="I191" s="2"/>
      <c r="J191" s="2"/>
      <c r="K191" s="2"/>
      <c r="L191" s="2"/>
      <c r="M191" s="2"/>
      <c r="N191" s="2"/>
      <c r="O191" s="2"/>
      <c r="P191" s="2"/>
      <c r="Q191" s="2"/>
      <c r="R191" s="2"/>
      <c r="S191" s="2"/>
      <c r="T191" s="5"/>
      <c r="U191" s="1"/>
      <c r="V191" s="291"/>
      <c r="W191" s="1"/>
    </row>
    <row r="192" spans="1:53" ht="10.15" customHeight="1">
      <c r="A192" s="8"/>
      <c r="B192" s="1"/>
      <c r="C192" s="1"/>
      <c r="D192" s="1"/>
      <c r="E192" s="1"/>
      <c r="F192" s="1"/>
      <c r="G192" s="1"/>
      <c r="H192" s="1"/>
      <c r="I192" s="1"/>
      <c r="J192" s="1"/>
      <c r="K192" s="1"/>
      <c r="L192" s="1"/>
      <c r="M192" s="1"/>
      <c r="N192" s="1"/>
      <c r="O192" s="1"/>
      <c r="P192" s="1"/>
      <c r="Q192" s="1"/>
      <c r="R192" s="1"/>
      <c r="S192" s="1"/>
      <c r="T192" s="1"/>
      <c r="U192" s="1"/>
      <c r="V192" s="291"/>
      <c r="W192" s="1"/>
      <c r="AH192" s="209"/>
    </row>
    <row r="193" spans="1:34" ht="10.15" customHeight="1">
      <c r="A193" s="8"/>
      <c r="B193" s="1"/>
      <c r="C193" s="1"/>
      <c r="D193" s="1"/>
      <c r="E193" s="1"/>
      <c r="F193" s="1"/>
      <c r="G193" s="1"/>
      <c r="H193" s="1"/>
      <c r="I193" s="1"/>
      <c r="J193" s="1"/>
      <c r="K193" s="1"/>
      <c r="L193" s="1"/>
      <c r="M193" s="1"/>
      <c r="N193" s="1"/>
      <c r="O193" s="1"/>
      <c r="P193" s="1"/>
      <c r="Q193" s="1"/>
      <c r="R193" s="1"/>
      <c r="S193" s="1"/>
      <c r="T193" s="1"/>
      <c r="U193" s="1"/>
      <c r="V193" s="291"/>
      <c r="W193" s="1"/>
      <c r="AH193" s="209"/>
    </row>
    <row r="194" spans="1:34" ht="24.95" customHeight="1">
      <c r="A194" s="8"/>
      <c r="B194" s="85"/>
      <c r="C194" s="1"/>
      <c r="D194" s="1"/>
      <c r="E194" s="1"/>
      <c r="F194" s="1"/>
      <c r="G194" s="1"/>
      <c r="H194" s="1"/>
      <c r="I194" s="1"/>
      <c r="J194" s="1"/>
      <c r="K194" s="1"/>
      <c r="L194" s="85"/>
      <c r="M194" s="384"/>
      <c r="N194" s="385"/>
      <c r="O194" s="1" t="s">
        <v>397</v>
      </c>
      <c r="P194" s="1"/>
      <c r="Q194" s="306" t="s">
        <v>515</v>
      </c>
      <c r="R194" s="306"/>
      <c r="S194" s="1"/>
      <c r="T194" s="1"/>
      <c r="U194" s="1"/>
      <c r="V194" s="290" t="s">
        <v>495</v>
      </c>
      <c r="W194"/>
      <c r="X194" s="195"/>
      <c r="Y194" s="195"/>
      <c r="Z194" s="195"/>
      <c r="AA194" s="195"/>
      <c r="AB194" s="195"/>
      <c r="AC194" s="195"/>
      <c r="AD194" s="195"/>
      <c r="AE194" s="195"/>
      <c r="AF194" s="195"/>
      <c r="AG194" s="195"/>
      <c r="AH194" s="195"/>
    </row>
    <row r="195" spans="1:34" ht="24.95" customHeight="1">
      <c r="A195" s="8"/>
      <c r="B195" s="85"/>
      <c r="C195" s="1"/>
      <c r="D195" s="1"/>
      <c r="E195" s="1"/>
      <c r="F195" s="1"/>
      <c r="G195" s="1"/>
      <c r="H195" s="1"/>
      <c r="I195" s="1"/>
      <c r="J195" s="1"/>
      <c r="K195" s="1"/>
      <c r="L195" s="85"/>
      <c r="M195" s="384"/>
      <c r="N195" s="385"/>
      <c r="O195" s="1" t="s">
        <v>397</v>
      </c>
      <c r="P195" s="1"/>
      <c r="Q195" s="306" t="s">
        <v>513</v>
      </c>
      <c r="R195" s="306"/>
      <c r="S195" s="1"/>
      <c r="T195" s="1"/>
      <c r="U195" s="1"/>
      <c r="V195" s="290" t="s">
        <v>494</v>
      </c>
      <c r="W195"/>
      <c r="X195" s="201"/>
      <c r="Y195" s="195"/>
      <c r="Z195" s="195"/>
      <c r="AA195" s="195"/>
      <c r="AB195" s="195"/>
      <c r="AC195" s="195"/>
      <c r="AD195" s="195"/>
      <c r="AE195" s="195"/>
      <c r="AF195" s="195"/>
      <c r="AG195" s="195"/>
      <c r="AH195" s="195"/>
    </row>
    <row r="196" spans="1:34" ht="24.95" customHeight="1">
      <c r="A196" s="8"/>
      <c r="B196" s="85"/>
      <c r="C196" s="1"/>
      <c r="D196" s="1"/>
      <c r="E196" s="1"/>
      <c r="F196" s="1"/>
      <c r="G196" s="1"/>
      <c r="H196" s="174" t="s">
        <v>416</v>
      </c>
      <c r="I196" s="384"/>
      <c r="J196" s="385"/>
      <c r="K196" s="85" t="s">
        <v>417</v>
      </c>
      <c r="L196" s="174" t="s">
        <v>418</v>
      </c>
      <c r="M196" s="384"/>
      <c r="N196" s="385"/>
      <c r="O196" s="1" t="s">
        <v>397</v>
      </c>
      <c r="P196" s="1"/>
      <c r="Q196" s="306" t="s">
        <v>513</v>
      </c>
      <c r="R196" s="306"/>
      <c r="S196" s="1"/>
      <c r="T196" s="1"/>
      <c r="U196" s="1"/>
      <c r="V196" s="290" t="s">
        <v>494</v>
      </c>
      <c r="W196"/>
      <c r="X196" s="203"/>
      <c r="Y196" s="195"/>
      <c r="Z196" s="195"/>
      <c r="AA196" s="195"/>
      <c r="AB196" s="195"/>
      <c r="AC196" s="195"/>
      <c r="AD196" s="195"/>
      <c r="AE196" s="195"/>
      <c r="AF196" s="195"/>
      <c r="AG196" s="195"/>
      <c r="AH196" s="195"/>
    </row>
    <row r="197" spans="1:34" ht="24.95" customHeight="1">
      <c r="A197" s="8"/>
      <c r="B197" s="85"/>
      <c r="C197" s="1"/>
      <c r="D197" s="1"/>
      <c r="E197" s="1"/>
      <c r="F197" s="1"/>
      <c r="G197" s="44" t="s">
        <v>868</v>
      </c>
      <c r="H197" s="1"/>
      <c r="I197" s="1"/>
      <c r="J197" s="1"/>
      <c r="K197" s="1"/>
      <c r="L197" s="85"/>
      <c r="M197" s="1"/>
      <c r="N197" s="1"/>
      <c r="O197" s="1"/>
      <c r="P197" s="1"/>
      <c r="Q197" s="1"/>
      <c r="R197" s="303" t="s">
        <v>515</v>
      </c>
      <c r="S197" s="303"/>
      <c r="T197" s="1"/>
      <c r="U197" s="1"/>
      <c r="V197" s="291"/>
      <c r="W197"/>
      <c r="X197" s="203"/>
      <c r="Y197" s="195"/>
      <c r="Z197" s="195"/>
      <c r="AA197" s="195"/>
      <c r="AB197" s="195"/>
      <c r="AC197" s="195"/>
      <c r="AD197" s="195"/>
      <c r="AE197" s="195"/>
      <c r="AF197" s="195"/>
      <c r="AG197" s="195"/>
      <c r="AH197" s="195"/>
    </row>
    <row r="198" spans="1:34" ht="5.0999999999999996" customHeight="1">
      <c r="A198" s="8"/>
      <c r="B198" s="85"/>
      <c r="C198" s="1"/>
      <c r="D198" s="1"/>
      <c r="E198" s="1"/>
      <c r="F198" s="1"/>
      <c r="G198" s="44"/>
      <c r="H198" s="1"/>
      <c r="I198" s="1"/>
      <c r="J198" s="1"/>
      <c r="K198" s="1"/>
      <c r="L198" s="85"/>
      <c r="M198" s="1"/>
      <c r="N198" s="1"/>
      <c r="O198" s="1"/>
      <c r="P198" s="1"/>
      <c r="Q198" s="1"/>
      <c r="R198" s="227"/>
      <c r="S198" s="227"/>
      <c r="T198" s="1"/>
      <c r="U198" s="1"/>
      <c r="V198" s="291"/>
      <c r="W198"/>
      <c r="X198" s="203"/>
      <c r="Y198" s="195"/>
      <c r="Z198" s="195"/>
      <c r="AA198" s="195"/>
      <c r="AB198" s="195"/>
      <c r="AC198" s="195"/>
      <c r="AD198" s="195"/>
      <c r="AE198" s="195"/>
      <c r="AF198" s="195"/>
      <c r="AG198" s="195"/>
      <c r="AH198" s="195"/>
    </row>
    <row r="199" spans="1:34" ht="22.5" customHeight="1">
      <c r="A199" s="8"/>
      <c r="B199" s="1"/>
      <c r="C199" s="1" t="s">
        <v>121</v>
      </c>
      <c r="D199" s="13"/>
      <c r="E199" s="373"/>
      <c r="F199" s="374"/>
      <c r="G199" s="374"/>
      <c r="H199" s="374"/>
      <c r="I199" s="374"/>
      <c r="J199" s="374"/>
      <c r="K199" s="374"/>
      <c r="L199" s="374"/>
      <c r="M199" s="374"/>
      <c r="N199" s="374"/>
      <c r="O199" s="374"/>
      <c r="P199" s="374"/>
      <c r="Q199" s="374"/>
      <c r="R199" s="375"/>
      <c r="S199" s="1"/>
      <c r="T199" s="1"/>
      <c r="U199" s="1"/>
      <c r="V199" s="290" t="s">
        <v>419</v>
      </c>
      <c r="W199" s="1"/>
      <c r="AH199" s="209"/>
    </row>
    <row r="200" spans="1:34" ht="10.15" customHeight="1">
      <c r="A200" s="8"/>
      <c r="B200" s="1"/>
      <c r="C200" s="1"/>
      <c r="D200" s="1"/>
      <c r="E200" s="1"/>
      <c r="F200" s="1"/>
      <c r="G200" s="1"/>
      <c r="H200" s="1"/>
      <c r="I200" s="1"/>
      <c r="J200" s="1"/>
      <c r="K200" s="1"/>
      <c r="L200" s="1"/>
      <c r="M200" s="1"/>
      <c r="N200" s="1"/>
      <c r="O200" s="1"/>
      <c r="P200" s="1"/>
      <c r="Q200" s="1"/>
      <c r="R200" s="1"/>
      <c r="S200" s="1"/>
      <c r="T200" s="1"/>
      <c r="U200" s="1"/>
      <c r="V200" s="291"/>
      <c r="W200" s="1"/>
      <c r="AH200" s="209"/>
    </row>
    <row r="201" spans="1:34" ht="15" customHeight="1">
      <c r="A201" s="8"/>
      <c r="B201" s="1"/>
      <c r="C201" s="1"/>
      <c r="D201" s="1"/>
      <c r="E201" s="1"/>
      <c r="F201" s="1"/>
      <c r="G201" s="1"/>
      <c r="H201" s="1"/>
      <c r="I201" s="1"/>
      <c r="J201" s="1"/>
      <c r="K201" s="1"/>
      <c r="L201" s="1"/>
      <c r="M201" s="1"/>
      <c r="N201" s="1"/>
      <c r="O201" s="1"/>
      <c r="P201" s="1"/>
      <c r="Q201" s="1"/>
      <c r="R201" s="1"/>
      <c r="S201" s="1"/>
      <c r="T201" s="1"/>
      <c r="U201" s="1"/>
      <c r="V201" s="291"/>
      <c r="W201" s="1"/>
      <c r="AH201" s="209"/>
    </row>
    <row r="202" spans="1:34" ht="20.100000000000001" customHeight="1">
      <c r="A202" s="9">
        <v>23</v>
      </c>
      <c r="B202" s="2" t="s">
        <v>512</v>
      </c>
      <c r="C202" s="2"/>
      <c r="D202" s="2"/>
      <c r="E202" s="2"/>
      <c r="F202" s="2"/>
      <c r="G202" s="2"/>
      <c r="H202" s="2"/>
      <c r="I202" s="2"/>
      <c r="J202" s="2"/>
      <c r="K202" s="2"/>
      <c r="L202" s="2"/>
      <c r="M202" s="2"/>
      <c r="N202" s="2"/>
      <c r="O202" s="2"/>
      <c r="P202" s="2"/>
      <c r="Q202" s="2"/>
      <c r="R202" s="2"/>
      <c r="S202" s="2"/>
      <c r="T202" s="5"/>
      <c r="U202" s="1"/>
      <c r="V202" s="291"/>
      <c r="W202" s="1"/>
    </row>
    <row r="203" spans="1:34" ht="9.9499999999999993" customHeight="1">
      <c r="A203" s="8"/>
      <c r="B203" s="38"/>
      <c r="C203" s="1"/>
      <c r="D203" s="1"/>
      <c r="E203" s="1"/>
      <c r="F203" s="1"/>
      <c r="G203" s="1"/>
      <c r="H203" s="1"/>
      <c r="I203" s="1"/>
      <c r="J203" s="1"/>
      <c r="K203" s="1"/>
      <c r="L203" s="1"/>
      <c r="M203" s="1"/>
      <c r="N203" s="1"/>
      <c r="O203" s="1"/>
      <c r="P203" s="1"/>
      <c r="Q203" s="1"/>
      <c r="R203" s="1"/>
      <c r="S203" s="1"/>
      <c r="T203" s="17"/>
      <c r="U203" s="1"/>
      <c r="V203" s="291"/>
      <c r="W203" s="1"/>
    </row>
    <row r="204" spans="1:34" ht="25.15" customHeight="1">
      <c r="A204" s="8"/>
      <c r="B204" s="85"/>
      <c r="C204" s="1"/>
      <c r="D204" s="1"/>
      <c r="E204" s="1"/>
      <c r="F204" s="1"/>
      <c r="G204" s="1"/>
      <c r="H204" s="1"/>
      <c r="I204" s="1"/>
      <c r="J204" s="1"/>
      <c r="K204" s="1"/>
      <c r="L204" s="1"/>
      <c r="M204" s="1"/>
      <c r="N204" s="1"/>
      <c r="O204" s="1"/>
      <c r="P204" s="1"/>
      <c r="Q204" s="1"/>
      <c r="R204" s="1"/>
      <c r="S204" s="1"/>
      <c r="T204" s="1"/>
      <c r="U204" s="1"/>
      <c r="V204" s="291"/>
      <c r="W204" s="1"/>
    </row>
    <row r="205" spans="1:34" ht="25.15" customHeight="1">
      <c r="A205" s="8"/>
      <c r="B205" s="85"/>
      <c r="C205" s="1"/>
      <c r="D205" s="1"/>
      <c r="E205" s="1"/>
      <c r="F205" s="1"/>
      <c r="G205" s="1"/>
      <c r="H205" s="1"/>
      <c r="I205" s="1"/>
      <c r="J205" s="1"/>
      <c r="K205" s="1"/>
      <c r="L205" s="1"/>
      <c r="M205" s="1"/>
      <c r="N205" s="1"/>
      <c r="O205" s="1"/>
      <c r="P205" s="1"/>
      <c r="Q205" s="1"/>
      <c r="R205" s="1"/>
      <c r="S205" s="1"/>
      <c r="T205" s="1"/>
      <c r="U205" s="1"/>
      <c r="V205" s="291"/>
      <c r="W205" s="1"/>
    </row>
    <row r="206" spans="1:34" ht="25.15" customHeight="1">
      <c r="A206" s="8"/>
      <c r="B206" s="85"/>
      <c r="C206" s="1"/>
      <c r="D206" s="1"/>
      <c r="E206" s="1"/>
      <c r="F206" s="1"/>
      <c r="G206" s="1"/>
      <c r="H206" s="1"/>
      <c r="I206" s="1"/>
      <c r="J206" s="1"/>
      <c r="K206" s="1"/>
      <c r="L206" s="1"/>
      <c r="M206" s="1"/>
      <c r="N206" s="1"/>
      <c r="O206" s="1"/>
      <c r="P206" s="1"/>
      <c r="Q206" s="1"/>
      <c r="R206" s="1"/>
      <c r="S206" s="1"/>
      <c r="T206" s="1"/>
      <c r="U206" s="1"/>
      <c r="V206" s="291"/>
      <c r="W206" s="1"/>
    </row>
    <row r="207" spans="1:34" ht="25.15" customHeight="1">
      <c r="A207" s="8"/>
      <c r="B207" s="85"/>
      <c r="C207" s="1"/>
      <c r="D207" s="1"/>
      <c r="E207" s="1"/>
      <c r="F207" s="1"/>
      <c r="G207" s="1"/>
      <c r="H207" s="1"/>
      <c r="I207" s="1"/>
      <c r="J207" s="1"/>
      <c r="K207" s="1"/>
      <c r="L207" s="1"/>
      <c r="M207" s="1"/>
      <c r="N207" s="1"/>
      <c r="O207" s="1"/>
      <c r="P207" s="1"/>
      <c r="Q207" s="1"/>
      <c r="R207" s="1"/>
      <c r="S207" s="1"/>
      <c r="T207" s="1"/>
      <c r="U207" s="1"/>
      <c r="V207" s="291"/>
      <c r="W207" s="1"/>
    </row>
    <row r="208" spans="1:34" ht="15" customHeight="1">
      <c r="A208" s="8"/>
      <c r="B208" s="1"/>
      <c r="C208" s="1"/>
      <c r="D208" s="1"/>
      <c r="E208" s="1"/>
      <c r="F208" s="1"/>
      <c r="G208" s="1"/>
      <c r="H208" s="1"/>
      <c r="I208" s="1"/>
      <c r="J208" s="1"/>
      <c r="K208" s="1"/>
      <c r="L208" s="1"/>
      <c r="M208" s="1"/>
      <c r="N208" s="1"/>
      <c r="O208" s="1"/>
      <c r="P208" s="1"/>
      <c r="Q208" s="1"/>
      <c r="R208" s="1"/>
      <c r="S208" s="1"/>
      <c r="T208" s="1"/>
      <c r="U208" s="1"/>
      <c r="V208" s="291"/>
      <c r="W208" s="1"/>
    </row>
    <row r="209" spans="1:23" ht="20.100000000000001" customHeight="1">
      <c r="A209" s="9">
        <v>24</v>
      </c>
      <c r="B209" s="2" t="s">
        <v>514</v>
      </c>
      <c r="C209" s="2"/>
      <c r="D209" s="2"/>
      <c r="E209" s="2"/>
      <c r="F209" s="2"/>
      <c r="G209" s="2"/>
      <c r="H209" s="2"/>
      <c r="I209" s="2"/>
      <c r="J209" s="2"/>
      <c r="K209" s="2"/>
      <c r="L209" s="2"/>
      <c r="M209" s="2"/>
      <c r="N209" s="2"/>
      <c r="O209" s="2"/>
      <c r="P209" s="2"/>
      <c r="Q209" s="2"/>
      <c r="R209" s="2"/>
      <c r="S209" s="2"/>
      <c r="T209" s="5"/>
      <c r="U209" s="1"/>
      <c r="V209" s="291"/>
      <c r="W209" s="1"/>
    </row>
    <row r="210" spans="1:23" ht="9.9499999999999993" customHeight="1">
      <c r="A210" s="8"/>
      <c r="B210" s="38"/>
      <c r="C210" s="1"/>
      <c r="D210" s="1"/>
      <c r="E210" s="1"/>
      <c r="F210" s="1"/>
      <c r="G210" s="1"/>
      <c r="H210" s="1"/>
      <c r="I210" s="1"/>
      <c r="J210" s="1"/>
      <c r="K210" s="1"/>
      <c r="L210" s="1"/>
      <c r="M210" s="1"/>
      <c r="N210" s="1"/>
      <c r="O210" s="1"/>
      <c r="P210" s="1"/>
      <c r="Q210" s="1"/>
      <c r="R210" s="1"/>
      <c r="S210" s="1"/>
      <c r="T210" s="17"/>
      <c r="U210" s="1"/>
      <c r="V210" s="291"/>
      <c r="W210" s="1"/>
    </row>
    <row r="211" spans="1:23" ht="25.15" customHeight="1">
      <c r="A211" s="8"/>
      <c r="B211" s="85"/>
      <c r="C211" s="1"/>
      <c r="D211" s="1"/>
      <c r="E211" s="1"/>
      <c r="F211" s="1"/>
      <c r="G211" s="1"/>
      <c r="H211" s="1"/>
      <c r="I211" s="1"/>
      <c r="J211" s="1"/>
      <c r="K211" s="1"/>
      <c r="L211" s="1"/>
      <c r="M211" s="1"/>
      <c r="N211" s="1"/>
      <c r="O211" s="1"/>
      <c r="P211" s="1"/>
      <c r="Q211" s="1"/>
      <c r="R211" s="1"/>
      <c r="S211" s="1"/>
      <c r="T211" s="1"/>
      <c r="U211" s="1"/>
      <c r="V211" s="291"/>
      <c r="W211" s="1"/>
    </row>
    <row r="212" spans="1:23" ht="25.15" customHeight="1">
      <c r="A212" s="8"/>
      <c r="B212" s="85"/>
      <c r="C212" s="1"/>
      <c r="D212" s="1"/>
      <c r="E212" s="1"/>
      <c r="F212" s="1"/>
      <c r="G212" s="1"/>
      <c r="H212" s="1"/>
      <c r="I212" s="1"/>
      <c r="J212" s="1"/>
      <c r="K212" s="1"/>
      <c r="L212" s="1"/>
      <c r="M212" s="1"/>
      <c r="N212" s="1"/>
      <c r="O212" s="1"/>
      <c r="P212" s="1"/>
      <c r="Q212" s="1"/>
      <c r="R212" s="1"/>
      <c r="S212" s="1"/>
      <c r="T212" s="1"/>
      <c r="U212" s="1"/>
      <c r="V212" s="291"/>
      <c r="W212" s="1"/>
    </row>
    <row r="213" spans="1:23" ht="25.15" customHeight="1">
      <c r="A213" s="8"/>
      <c r="B213" s="85"/>
      <c r="C213" s="1"/>
      <c r="D213" s="1"/>
      <c r="E213" s="1"/>
      <c r="F213" s="1"/>
      <c r="G213" s="1"/>
      <c r="H213" s="1"/>
      <c r="I213" s="1"/>
      <c r="J213" s="1"/>
      <c r="K213" s="1"/>
      <c r="L213" s="1"/>
      <c r="M213" s="1"/>
      <c r="N213" s="1"/>
      <c r="O213" s="1"/>
      <c r="P213" s="1"/>
      <c r="Q213" s="1"/>
      <c r="R213" s="1"/>
      <c r="S213" s="1"/>
      <c r="T213" s="1"/>
      <c r="U213" s="1"/>
      <c r="V213" s="291"/>
      <c r="W213" s="1"/>
    </row>
    <row r="214" spans="1:23" ht="15" customHeight="1" thickBot="1">
      <c r="A214" s="8"/>
      <c r="B214" s="1"/>
      <c r="C214" s="1"/>
      <c r="D214" s="1"/>
      <c r="E214" s="1"/>
      <c r="F214" s="1"/>
      <c r="G214" s="1"/>
      <c r="H214" s="1"/>
      <c r="I214" s="1"/>
      <c r="J214" s="1"/>
      <c r="K214" s="1"/>
      <c r="L214" s="1"/>
      <c r="M214" s="1"/>
      <c r="N214" s="1"/>
      <c r="O214" s="1"/>
      <c r="P214" s="1"/>
      <c r="Q214" s="1"/>
      <c r="R214" s="1"/>
      <c r="S214" s="1"/>
      <c r="T214" s="1"/>
      <c r="U214" s="1"/>
      <c r="V214" s="291"/>
      <c r="W214" s="1"/>
    </row>
    <row r="215" spans="1:23" ht="24.95" customHeight="1" thickBot="1">
      <c r="A215" s="347" t="s">
        <v>34</v>
      </c>
      <c r="B215" s="348"/>
      <c r="C215" s="348"/>
      <c r="D215" s="348"/>
      <c r="E215" s="348"/>
      <c r="F215" s="348"/>
      <c r="G215" s="348"/>
      <c r="H215" s="348"/>
      <c r="I215" s="348"/>
      <c r="J215" s="348"/>
      <c r="K215" s="348"/>
      <c r="L215" s="348"/>
      <c r="M215" s="348"/>
      <c r="N215" s="348"/>
      <c r="O215" s="348"/>
      <c r="P215" s="348"/>
      <c r="Q215" s="348"/>
      <c r="R215" s="348"/>
      <c r="S215" s="348"/>
      <c r="T215" s="349"/>
      <c r="U215" s="1"/>
      <c r="V215" s="291"/>
      <c r="W215" s="1"/>
    </row>
    <row r="216" spans="1:23" ht="12" customHeight="1">
      <c r="A216" s="8"/>
      <c r="B216" s="1"/>
      <c r="C216" s="1"/>
      <c r="D216" s="1"/>
      <c r="E216" s="1"/>
      <c r="F216" s="1"/>
      <c r="G216" s="1"/>
      <c r="H216" s="1"/>
      <c r="I216" s="1"/>
      <c r="J216" s="1"/>
      <c r="K216" s="1"/>
      <c r="L216" s="1"/>
      <c r="M216" s="1"/>
      <c r="N216" s="1"/>
      <c r="O216" s="1"/>
      <c r="P216" s="1"/>
      <c r="Q216" s="1"/>
      <c r="R216" s="1"/>
      <c r="S216" s="1"/>
      <c r="T216" s="1"/>
      <c r="U216" s="1"/>
      <c r="V216" s="291"/>
      <c r="W216" s="1"/>
    </row>
    <row r="217" spans="1:23" ht="20.100000000000001" customHeight="1">
      <c r="A217" s="9">
        <v>25</v>
      </c>
      <c r="B217" s="2" t="s">
        <v>472</v>
      </c>
      <c r="C217" s="2"/>
      <c r="D217" s="2"/>
      <c r="E217" s="2"/>
      <c r="F217" s="2"/>
      <c r="G217" s="2"/>
      <c r="H217" s="2"/>
      <c r="I217" s="2"/>
      <c r="J217" s="2"/>
      <c r="K217" s="2"/>
      <c r="L217" s="2"/>
      <c r="M217" s="2"/>
      <c r="N217" s="2"/>
      <c r="O217" s="2"/>
      <c r="P217" s="2"/>
      <c r="Q217" s="2"/>
      <c r="R217" s="2"/>
      <c r="S217" s="2"/>
      <c r="T217" s="5"/>
      <c r="U217" s="1"/>
      <c r="V217" s="291"/>
      <c r="W217" s="1"/>
    </row>
    <row r="218" spans="1:23" ht="15" customHeight="1">
      <c r="A218" s="8"/>
      <c r="B218" s="1"/>
      <c r="C218" s="1"/>
      <c r="D218" s="1"/>
      <c r="E218" s="1"/>
      <c r="F218" s="1"/>
      <c r="G218" s="1"/>
      <c r="H218" s="1"/>
      <c r="I218" s="1"/>
      <c r="J218" s="1"/>
      <c r="K218" s="1"/>
      <c r="L218" s="1"/>
      <c r="M218" s="1"/>
      <c r="N218" s="1"/>
      <c r="O218" s="1"/>
      <c r="P218" s="1"/>
      <c r="Q218" s="1"/>
      <c r="R218" s="1"/>
      <c r="S218" s="1"/>
      <c r="T218" s="37"/>
      <c r="U218" s="1"/>
      <c r="V218" s="291"/>
      <c r="W218" s="1"/>
    </row>
    <row r="219" spans="1:23" ht="24.95" customHeight="1">
      <c r="A219" s="8"/>
      <c r="B219" s="1"/>
      <c r="C219" s="1"/>
      <c r="D219" s="1"/>
      <c r="E219" s="1"/>
      <c r="F219" s="1"/>
      <c r="G219" s="1"/>
      <c r="H219" s="1"/>
      <c r="I219" s="1"/>
      <c r="J219" s="1"/>
      <c r="K219" s="1"/>
      <c r="L219" s="1"/>
      <c r="M219" s="1"/>
      <c r="N219" s="1"/>
      <c r="O219" s="1"/>
      <c r="P219" s="1"/>
      <c r="Q219" s="1"/>
      <c r="R219" s="1"/>
      <c r="S219" s="1"/>
      <c r="T219" s="1"/>
      <c r="U219" s="1"/>
      <c r="V219" s="291"/>
      <c r="W219" s="1"/>
    </row>
    <row r="220" spans="1:23" ht="24.95" customHeight="1">
      <c r="A220" s="8"/>
      <c r="B220" s="1"/>
      <c r="C220" s="1"/>
      <c r="D220" s="1"/>
      <c r="E220" s="1"/>
      <c r="F220" s="1"/>
      <c r="G220" s="1"/>
      <c r="H220" s="1"/>
      <c r="I220" s="1"/>
      <c r="J220" s="1"/>
      <c r="K220" s="1"/>
      <c r="L220" s="1"/>
      <c r="M220" s="1"/>
      <c r="N220" s="1"/>
      <c r="O220" s="1"/>
      <c r="P220" s="1"/>
      <c r="Q220" s="1"/>
      <c r="R220" s="1"/>
      <c r="S220" s="1"/>
      <c r="T220" s="1"/>
      <c r="U220" s="1"/>
      <c r="V220" s="291"/>
      <c r="W220" s="1"/>
    </row>
    <row r="221" spans="1:23" ht="24.95" customHeight="1">
      <c r="A221" s="8"/>
      <c r="B221" s="1"/>
      <c r="C221" s="1"/>
      <c r="D221" s="1"/>
      <c r="E221" s="1"/>
      <c r="F221" s="1"/>
      <c r="G221" s="1"/>
      <c r="H221" s="1"/>
      <c r="I221" s="1"/>
      <c r="J221" s="1"/>
      <c r="K221" s="1"/>
      <c r="L221" s="1"/>
      <c r="M221" s="1"/>
      <c r="N221" s="1"/>
      <c r="O221" s="1"/>
      <c r="P221" s="1"/>
      <c r="Q221" s="1"/>
      <c r="R221" s="1"/>
      <c r="S221" s="1"/>
      <c r="T221" s="1"/>
      <c r="U221" s="1"/>
      <c r="V221" s="291"/>
      <c r="W221" s="1"/>
    </row>
    <row r="222" spans="1:23" ht="15" customHeight="1">
      <c r="A222" s="8"/>
      <c r="B222" s="1"/>
      <c r="C222" s="1"/>
      <c r="D222" s="1"/>
      <c r="E222" s="1"/>
      <c r="F222" s="1"/>
      <c r="G222" s="1"/>
      <c r="H222" s="1"/>
      <c r="I222" s="1"/>
      <c r="J222" s="1"/>
      <c r="K222" s="1"/>
      <c r="L222" s="1"/>
      <c r="M222" s="1"/>
      <c r="N222" s="1"/>
      <c r="O222" s="1"/>
      <c r="P222" s="1"/>
      <c r="Q222" s="1"/>
      <c r="R222" s="1"/>
      <c r="S222" s="1"/>
      <c r="T222" s="1"/>
      <c r="U222" s="1"/>
      <c r="V222" s="291"/>
      <c r="W222" s="1"/>
    </row>
    <row r="223" spans="1:23" ht="20.100000000000001" customHeight="1">
      <c r="A223" s="9">
        <v>26</v>
      </c>
      <c r="B223" s="2" t="s">
        <v>473</v>
      </c>
      <c r="C223" s="2"/>
      <c r="D223" s="2"/>
      <c r="E223" s="2"/>
      <c r="F223" s="2"/>
      <c r="G223" s="2"/>
      <c r="H223" s="2"/>
      <c r="I223" s="2"/>
      <c r="J223" s="2"/>
      <c r="K223" s="2"/>
      <c r="L223" s="2"/>
      <c r="M223" s="2"/>
      <c r="N223" s="2"/>
      <c r="O223" s="2"/>
      <c r="P223" s="2"/>
      <c r="Q223" s="2"/>
      <c r="R223" s="2"/>
      <c r="S223" s="2"/>
      <c r="T223" s="5"/>
      <c r="U223" s="1"/>
      <c r="V223" s="291"/>
      <c r="W223" s="1"/>
    </row>
    <row r="224" spans="1:23" ht="15" customHeight="1">
      <c r="A224" s="8"/>
      <c r="B224" s="58" t="s">
        <v>506</v>
      </c>
      <c r="C224" s="1"/>
      <c r="D224" s="1"/>
      <c r="E224" s="1"/>
      <c r="F224" s="1"/>
      <c r="G224" s="1"/>
      <c r="H224" s="1"/>
      <c r="I224" s="1"/>
      <c r="J224" s="1"/>
      <c r="K224" s="1"/>
      <c r="L224" s="1"/>
      <c r="M224" s="1"/>
      <c r="N224" s="1"/>
      <c r="O224" s="1"/>
      <c r="P224" s="1"/>
      <c r="Q224" s="1"/>
      <c r="R224" s="1"/>
      <c r="S224" s="1"/>
      <c r="T224" s="1"/>
      <c r="U224" s="1"/>
      <c r="V224" s="291"/>
      <c r="W224" s="1"/>
    </row>
    <row r="225" spans="1:50" ht="24.95" customHeight="1">
      <c r="A225" s="8"/>
      <c r="B225" s="600" t="s">
        <v>62</v>
      </c>
      <c r="C225" s="85"/>
      <c r="D225" s="1"/>
      <c r="E225" s="1"/>
      <c r="F225" s="1"/>
      <c r="G225" s="1"/>
      <c r="H225" s="1"/>
      <c r="I225" s="39" t="s">
        <v>51</v>
      </c>
      <c r="J225" s="330"/>
      <c r="K225" s="331"/>
      <c r="L225" s="16" t="s">
        <v>35</v>
      </c>
      <c r="M225" s="1"/>
      <c r="N225" s="224"/>
      <c r="O225" s="224"/>
      <c r="P225" s="1"/>
      <c r="Q225" s="1"/>
      <c r="R225" s="1"/>
      <c r="S225" s="1"/>
      <c r="T225" s="1"/>
      <c r="U225" s="1"/>
      <c r="V225" s="294" t="s">
        <v>496</v>
      </c>
      <c r="W225" s="1"/>
      <c r="AF225" s="210"/>
      <c r="AX225" s="210"/>
    </row>
    <row r="226" spans="1:50" ht="24.95" customHeight="1">
      <c r="A226" s="8"/>
      <c r="B226" s="600"/>
      <c r="C226" s="175"/>
      <c r="D226" s="42"/>
      <c r="E226" s="42"/>
      <c r="F226" s="42"/>
      <c r="G226" s="42"/>
      <c r="H226" s="231" t="s">
        <v>516</v>
      </c>
      <c r="I226" s="39" t="s">
        <v>51</v>
      </c>
      <c r="J226" s="330"/>
      <c r="K226" s="331"/>
      <c r="L226" s="16" t="s">
        <v>35</v>
      </c>
      <c r="M226" s="82" t="s">
        <v>51</v>
      </c>
      <c r="N226" s="43" t="s">
        <v>37</v>
      </c>
      <c r="O226" s="1"/>
      <c r="P226" s="1"/>
      <c r="Q226" s="1"/>
      <c r="R226" s="330"/>
      <c r="S226" s="331"/>
      <c r="T226" s="7" t="s">
        <v>36</v>
      </c>
      <c r="U226" s="1"/>
      <c r="V226" s="294" t="s">
        <v>490</v>
      </c>
      <c r="W226" s="48"/>
      <c r="AF226" s="210"/>
    </row>
    <row r="227" spans="1:50" ht="24.95" customHeight="1">
      <c r="A227" s="8"/>
      <c r="B227" s="600"/>
      <c r="C227" s="176"/>
      <c r="D227" s="62"/>
      <c r="E227" s="62"/>
      <c r="F227" s="62"/>
      <c r="G227" s="62"/>
      <c r="H227" s="62"/>
      <c r="I227" s="39" t="s">
        <v>51</v>
      </c>
      <c r="J227" s="330"/>
      <c r="K227" s="331"/>
      <c r="L227" s="16" t="s">
        <v>35</v>
      </c>
      <c r="M227" s="82" t="s">
        <v>51</v>
      </c>
      <c r="N227" s="44" t="s">
        <v>38</v>
      </c>
      <c r="O227" s="1"/>
      <c r="P227" s="1"/>
      <c r="Q227" s="1"/>
      <c r="R227" s="330"/>
      <c r="S227" s="331"/>
      <c r="T227" s="7" t="s">
        <v>36</v>
      </c>
      <c r="U227" s="1"/>
      <c r="V227" s="294" t="s">
        <v>491</v>
      </c>
      <c r="W227" s="1"/>
      <c r="AF227" s="211"/>
      <c r="AM227" s="195"/>
      <c r="AN227" s="195"/>
      <c r="AO227" s="195"/>
      <c r="AP227" s="195"/>
      <c r="AQ227" s="195"/>
      <c r="AR227" s="195"/>
    </row>
    <row r="228" spans="1:50" ht="24.95" customHeight="1">
      <c r="A228" s="8"/>
      <c r="B228" s="600" t="s">
        <v>63</v>
      </c>
      <c r="C228" s="177"/>
      <c r="D228" s="63"/>
      <c r="E228" s="63"/>
      <c r="F228" s="63"/>
      <c r="G228" s="63"/>
      <c r="H228" s="63"/>
      <c r="I228" s="39" t="s">
        <v>51</v>
      </c>
      <c r="J228" s="330"/>
      <c r="K228" s="331"/>
      <c r="L228" s="16" t="s">
        <v>35</v>
      </c>
      <c r="M228" s="303" t="s">
        <v>881</v>
      </c>
      <c r="N228" s="303"/>
      <c r="O228" s="1"/>
      <c r="P228" s="1"/>
      <c r="Q228" s="1"/>
      <c r="R228" s="1"/>
      <c r="S228" s="1"/>
      <c r="T228" s="1"/>
      <c r="U228" s="1"/>
      <c r="V228" s="294" t="s">
        <v>496</v>
      </c>
      <c r="W228" s="1"/>
      <c r="X228" s="204"/>
      <c r="AF228" s="210"/>
      <c r="AM228" s="195"/>
      <c r="AN228" s="195"/>
      <c r="AO228" s="195"/>
      <c r="AP228" s="195"/>
      <c r="AQ228" s="195"/>
      <c r="AR228" s="195"/>
    </row>
    <row r="229" spans="1:50" ht="24.95" customHeight="1">
      <c r="A229" s="8"/>
      <c r="B229" s="600"/>
      <c r="C229" s="177"/>
      <c r="D229" s="63"/>
      <c r="E229" s="63"/>
      <c r="F229" s="63"/>
      <c r="G229" s="63"/>
      <c r="H229" s="63"/>
      <c r="I229" s="39" t="s">
        <v>51</v>
      </c>
      <c r="J229" s="330"/>
      <c r="K229" s="331"/>
      <c r="L229" s="16" t="s">
        <v>35</v>
      </c>
      <c r="M229" s="83"/>
      <c r="N229" s="45" t="s">
        <v>120</v>
      </c>
      <c r="O229" s="1"/>
      <c r="P229" s="1"/>
      <c r="Q229" s="1"/>
      <c r="R229" s="1"/>
      <c r="S229" s="1"/>
      <c r="T229" s="1"/>
      <c r="U229" s="1"/>
      <c r="V229" s="294" t="s">
        <v>496</v>
      </c>
      <c r="W229" s="1"/>
      <c r="X229" s="204"/>
      <c r="AF229" s="210"/>
      <c r="AM229" s="195"/>
      <c r="AN229" s="195"/>
      <c r="AO229" s="195"/>
      <c r="AP229" s="195"/>
      <c r="AQ229" s="195"/>
      <c r="AR229" s="195"/>
    </row>
    <row r="230" spans="1:50" ht="24.95" customHeight="1">
      <c r="A230" s="8"/>
      <c r="B230" s="600"/>
      <c r="C230" s="175"/>
      <c r="D230" s="59"/>
      <c r="E230" s="42"/>
      <c r="F230" s="42"/>
      <c r="G230" s="42"/>
      <c r="H230" s="42"/>
      <c r="I230" s="39" t="s">
        <v>51</v>
      </c>
      <c r="J230" s="330"/>
      <c r="K230" s="331"/>
      <c r="L230" s="16" t="s">
        <v>35</v>
      </c>
      <c r="M230" s="83"/>
      <c r="N230" s="336" t="s">
        <v>56</v>
      </c>
      <c r="O230" s="337"/>
      <c r="P230" s="334"/>
      <c r="Q230" s="335"/>
      <c r="R230" s="330"/>
      <c r="S230" s="331"/>
      <c r="T230" s="16" t="s">
        <v>35</v>
      </c>
      <c r="U230" s="1"/>
      <c r="V230" s="294" t="s">
        <v>496</v>
      </c>
      <c r="W230" s="1"/>
      <c r="X230" s="207"/>
      <c r="AF230" s="211"/>
      <c r="AM230" s="195"/>
      <c r="AN230" s="195"/>
      <c r="AO230" s="195"/>
      <c r="AP230" s="195"/>
      <c r="AQ230" s="195"/>
      <c r="AR230" s="195"/>
    </row>
    <row r="231" spans="1:50" ht="24.95" customHeight="1">
      <c r="A231" s="8"/>
      <c r="B231" s="600"/>
      <c r="C231" s="178"/>
      <c r="D231" s="173"/>
      <c r="E231" s="173"/>
      <c r="F231" s="173"/>
      <c r="G231" s="173"/>
      <c r="H231" s="231" t="s">
        <v>517</v>
      </c>
      <c r="I231" s="39" t="s">
        <v>51</v>
      </c>
      <c r="J231" s="330"/>
      <c r="K231" s="331"/>
      <c r="L231" s="16" t="s">
        <v>35</v>
      </c>
      <c r="M231" s="83"/>
      <c r="N231" s="336" t="s">
        <v>56</v>
      </c>
      <c r="O231" s="337"/>
      <c r="P231" s="334"/>
      <c r="Q231" s="335"/>
      <c r="R231" s="330"/>
      <c r="S231" s="331"/>
      <c r="T231" s="16" t="s">
        <v>35</v>
      </c>
      <c r="U231" s="1"/>
      <c r="V231" s="294" t="s">
        <v>496</v>
      </c>
      <c r="W231" s="48"/>
      <c r="AF231" s="204"/>
      <c r="AM231" s="195"/>
      <c r="AN231" s="195"/>
      <c r="AO231" s="195"/>
      <c r="AP231" s="195"/>
      <c r="AQ231" s="195"/>
      <c r="AR231" s="195"/>
      <c r="AU231" s="209"/>
      <c r="AX231" s="210"/>
    </row>
    <row r="232" spans="1:50" ht="24.95" customHeight="1">
      <c r="A232" s="8"/>
      <c r="B232" s="600"/>
      <c r="C232" s="178"/>
      <c r="D232" s="173"/>
      <c r="E232" s="173"/>
      <c r="F232" s="173"/>
      <c r="G232" s="173"/>
      <c r="H232" s="231" t="s">
        <v>518</v>
      </c>
      <c r="I232" s="39" t="s">
        <v>51</v>
      </c>
      <c r="J232" s="330"/>
      <c r="K232" s="331"/>
      <c r="L232" s="16" t="s">
        <v>35</v>
      </c>
      <c r="M232" s="83"/>
      <c r="N232" s="336" t="s">
        <v>56</v>
      </c>
      <c r="O232" s="337"/>
      <c r="P232" s="334"/>
      <c r="Q232" s="335"/>
      <c r="R232" s="330"/>
      <c r="S232" s="331"/>
      <c r="T232" s="16" t="s">
        <v>35</v>
      </c>
      <c r="U232" s="1"/>
      <c r="V232" s="294" t="s">
        <v>496</v>
      </c>
      <c r="W232" s="48"/>
      <c r="AM232" s="195"/>
      <c r="AN232" s="195"/>
      <c r="AO232" s="195"/>
      <c r="AP232" s="195"/>
      <c r="AQ232" s="195"/>
      <c r="AR232" s="195"/>
      <c r="AU232" s="209"/>
      <c r="AX232" s="210"/>
    </row>
    <row r="233" spans="1:50" ht="24.95" customHeight="1">
      <c r="A233" s="8"/>
      <c r="B233" s="600"/>
      <c r="C233" s="85"/>
      <c r="D233" s="1"/>
      <c r="E233" s="1"/>
      <c r="F233" s="1"/>
      <c r="G233" s="1"/>
      <c r="H233" s="1"/>
      <c r="I233" s="39" t="s">
        <v>51</v>
      </c>
      <c r="J233" s="330"/>
      <c r="K233" s="331"/>
      <c r="L233" s="16" t="s">
        <v>35</v>
      </c>
      <c r="M233" s="82" t="s">
        <v>51</v>
      </c>
      <c r="N233" s="336" t="s">
        <v>56</v>
      </c>
      <c r="O233" s="337"/>
      <c r="P233" s="334"/>
      <c r="Q233" s="335"/>
      <c r="R233" s="330"/>
      <c r="S233" s="331"/>
      <c r="T233" s="16" t="s">
        <v>35</v>
      </c>
      <c r="U233" s="1"/>
      <c r="V233" s="294" t="s">
        <v>497</v>
      </c>
      <c r="W233" s="1"/>
      <c r="AM233" s="195"/>
      <c r="AN233" s="195"/>
      <c r="AO233" s="195"/>
      <c r="AP233" s="195"/>
      <c r="AQ233" s="195"/>
      <c r="AR233" s="195"/>
      <c r="AU233" s="209"/>
      <c r="AX233" s="210"/>
    </row>
    <row r="234" spans="1:50" ht="8.25" customHeight="1">
      <c r="A234" s="8"/>
      <c r="B234" s="1"/>
      <c r="C234" s="1"/>
      <c r="D234" s="1"/>
      <c r="E234" s="1"/>
      <c r="F234" s="1"/>
      <c r="G234" s="1"/>
      <c r="H234" s="1"/>
      <c r="I234" s="1"/>
      <c r="J234" s="1"/>
      <c r="K234" s="1"/>
      <c r="L234" s="1"/>
      <c r="M234" s="1"/>
      <c r="N234" s="1"/>
      <c r="O234" s="1"/>
      <c r="P234" s="1"/>
      <c r="Q234" s="1"/>
      <c r="R234" s="1"/>
      <c r="S234" s="1"/>
      <c r="T234" s="1"/>
      <c r="U234" s="1"/>
      <c r="V234" s="291"/>
      <c r="W234" s="1"/>
      <c r="AM234" s="195"/>
      <c r="AN234" s="195"/>
      <c r="AO234" s="195"/>
      <c r="AP234" s="195"/>
      <c r="AQ234" s="195"/>
      <c r="AR234" s="195"/>
      <c r="AU234" s="209"/>
      <c r="AX234" s="210"/>
    </row>
    <row r="235" spans="1:50" ht="84.75" customHeight="1">
      <c r="A235" s="8"/>
      <c r="B235" s="338" t="s">
        <v>519</v>
      </c>
      <c r="C235" s="338"/>
      <c r="D235" s="338"/>
      <c r="E235" s="338"/>
      <c r="F235" s="338"/>
      <c r="G235" s="338"/>
      <c r="H235" s="338"/>
      <c r="I235" s="338"/>
      <c r="J235" s="338"/>
      <c r="K235" s="338"/>
      <c r="L235" s="338"/>
      <c r="M235" s="338"/>
      <c r="N235" s="338"/>
      <c r="O235" s="338"/>
      <c r="P235" s="338"/>
      <c r="Q235" s="338"/>
      <c r="R235" s="338"/>
      <c r="S235" s="338"/>
      <c r="T235" s="338"/>
      <c r="U235" s="1"/>
      <c r="V235" s="291"/>
      <c r="W235"/>
      <c r="X235" s="195"/>
      <c r="Y235" s="195"/>
      <c r="Z235" s="195"/>
      <c r="AA235" s="195"/>
      <c r="AB235" s="195"/>
      <c r="AC235" s="195"/>
      <c r="AD235" s="195"/>
      <c r="AE235" s="195"/>
      <c r="AF235" s="195"/>
      <c r="AG235" s="195"/>
      <c r="AH235" s="195"/>
      <c r="AI235" s="195"/>
      <c r="AJ235" s="195"/>
      <c r="AK235" s="195"/>
      <c r="AL235" s="195"/>
      <c r="AM235" s="195"/>
      <c r="AN235" s="195"/>
      <c r="AO235" s="195"/>
      <c r="AP235" s="195"/>
      <c r="AQ235" s="195"/>
      <c r="AR235" s="195"/>
      <c r="AU235" s="209"/>
      <c r="AX235" s="210"/>
    </row>
    <row r="236" spans="1:50" ht="15" customHeight="1">
      <c r="A236" s="8"/>
      <c r="B236" s="1"/>
      <c r="C236" s="1"/>
      <c r="D236" s="1"/>
      <c r="E236" s="1"/>
      <c r="F236" s="1"/>
      <c r="G236" s="1"/>
      <c r="H236" s="1"/>
      <c r="I236" s="1"/>
      <c r="J236" s="1"/>
      <c r="K236" s="1"/>
      <c r="L236" s="1"/>
      <c r="M236" s="1"/>
      <c r="N236" s="1"/>
      <c r="O236" s="1"/>
      <c r="P236" s="1"/>
      <c r="Q236" s="1"/>
      <c r="R236" s="1"/>
      <c r="S236" s="1"/>
      <c r="T236" s="1"/>
      <c r="U236" s="1"/>
      <c r="V236" s="291"/>
      <c r="W236"/>
      <c r="X236" s="195"/>
      <c r="Y236" s="195"/>
      <c r="Z236" s="195"/>
      <c r="AA236" s="195"/>
      <c r="AB236" s="195"/>
      <c r="AC236" s="195"/>
      <c r="AD236" s="195"/>
      <c r="AE236" s="195"/>
      <c r="AF236" s="195"/>
      <c r="AG236" s="195"/>
      <c r="AH236" s="195"/>
      <c r="AI236" s="195"/>
      <c r="AJ236" s="195"/>
      <c r="AK236" s="195"/>
      <c r="AL236" s="195"/>
      <c r="AM236" s="195"/>
      <c r="AN236" s="195"/>
      <c r="AO236" s="195"/>
      <c r="AP236" s="195"/>
      <c r="AQ236" s="195"/>
      <c r="AR236" s="195"/>
    </row>
    <row r="237" spans="1:50" ht="20.100000000000001" customHeight="1">
      <c r="A237" s="9">
        <v>27</v>
      </c>
      <c r="B237" s="2" t="s">
        <v>521</v>
      </c>
      <c r="C237" s="2"/>
      <c r="D237" s="2"/>
      <c r="E237" s="2"/>
      <c r="F237" s="2"/>
      <c r="G237" s="2"/>
      <c r="H237" s="2"/>
      <c r="I237" s="2"/>
      <c r="J237" s="2"/>
      <c r="K237" s="2"/>
      <c r="L237" s="2"/>
      <c r="M237" s="2"/>
      <c r="N237" s="2"/>
      <c r="O237" s="2"/>
      <c r="P237" s="2"/>
      <c r="Q237" s="2"/>
      <c r="R237" s="2"/>
      <c r="S237" s="2"/>
      <c r="T237" s="5"/>
      <c r="U237" s="1"/>
      <c r="V237" s="291"/>
      <c r="W237"/>
      <c r="X237" s="195"/>
      <c r="Y237" s="195"/>
      <c r="Z237" s="195"/>
      <c r="AA237" s="195"/>
      <c r="AB237" s="195"/>
      <c r="AC237" s="195"/>
      <c r="AD237" s="195"/>
      <c r="AE237" s="195"/>
      <c r="AF237" s="195"/>
      <c r="AG237" s="195"/>
      <c r="AH237" s="195"/>
      <c r="AI237" s="195"/>
      <c r="AJ237" s="195"/>
      <c r="AK237" s="195"/>
      <c r="AL237" s="195"/>
      <c r="AM237" s="195"/>
      <c r="AN237" s="195"/>
      <c r="AO237" s="195"/>
      <c r="AP237" s="195"/>
      <c r="AQ237" s="195"/>
      <c r="AR237" s="195"/>
    </row>
    <row r="238" spans="1:50" ht="9.9499999999999993" customHeight="1">
      <c r="A238" s="8"/>
      <c r="B238" s="1"/>
      <c r="C238" s="1"/>
      <c r="D238" s="1"/>
      <c r="E238" s="1"/>
      <c r="F238" s="1"/>
      <c r="G238" s="1"/>
      <c r="H238" s="1"/>
      <c r="I238" s="1"/>
      <c r="J238" s="1"/>
      <c r="K238" s="1"/>
      <c r="L238" s="1"/>
      <c r="M238" s="1"/>
      <c r="N238" s="1"/>
      <c r="O238" s="1"/>
      <c r="P238" s="1"/>
      <c r="Q238" s="1"/>
      <c r="R238" s="1"/>
      <c r="S238" s="1"/>
      <c r="T238" s="1"/>
      <c r="U238" s="1"/>
      <c r="V238" s="291"/>
      <c r="W238"/>
      <c r="X238" s="195"/>
      <c r="Y238" s="195"/>
      <c r="Z238" s="195"/>
      <c r="AA238" s="195"/>
      <c r="AB238" s="195"/>
      <c r="AC238" s="195"/>
      <c r="AD238" s="195"/>
      <c r="AE238" s="195"/>
      <c r="AF238" s="195"/>
      <c r="AG238" s="195"/>
      <c r="AH238" s="195"/>
      <c r="AI238" s="195"/>
      <c r="AJ238" s="195"/>
      <c r="AK238" s="195"/>
      <c r="AL238" s="195"/>
      <c r="AM238" s="195"/>
      <c r="AN238" s="195"/>
      <c r="AO238" s="195"/>
      <c r="AP238" s="195"/>
      <c r="AQ238" s="195"/>
      <c r="AR238" s="195"/>
    </row>
    <row r="239" spans="1:50" ht="24.95" customHeight="1">
      <c r="A239" s="8"/>
      <c r="B239" s="85"/>
      <c r="C239" s="1"/>
      <c r="D239" s="1"/>
      <c r="E239" s="1"/>
      <c r="F239" s="1"/>
      <c r="G239" s="1"/>
      <c r="H239" s="1"/>
      <c r="I239" s="1"/>
      <c r="J239" s="1"/>
      <c r="K239" s="1"/>
      <c r="L239" s="1"/>
      <c r="M239" s="1"/>
      <c r="N239" s="1"/>
      <c r="O239" s="1"/>
      <c r="P239" s="25" t="s">
        <v>39</v>
      </c>
      <c r="Q239" s="609"/>
      <c r="R239" s="610"/>
      <c r="S239" s="16" t="s">
        <v>40</v>
      </c>
      <c r="T239" s="1"/>
      <c r="U239" s="1"/>
      <c r="V239" s="290" t="s">
        <v>420</v>
      </c>
      <c r="W239" s="1"/>
      <c r="AP239" s="195"/>
      <c r="AQ239" s="195"/>
      <c r="AR239" s="195"/>
    </row>
    <row r="240" spans="1:50" ht="5.0999999999999996" customHeight="1">
      <c r="A240" s="8"/>
      <c r="B240" s="85"/>
      <c r="C240" s="1"/>
      <c r="D240" s="1"/>
      <c r="E240" s="1"/>
      <c r="F240" s="1"/>
      <c r="G240" s="1"/>
      <c r="H240" s="1"/>
      <c r="I240" s="1"/>
      <c r="J240" s="1"/>
      <c r="K240" s="1"/>
      <c r="L240" s="1"/>
      <c r="M240" s="1"/>
      <c r="N240" s="1"/>
      <c r="O240" s="1"/>
      <c r="P240" s="25"/>
      <c r="Q240" s="85"/>
      <c r="R240" s="85"/>
      <c r="S240" s="16"/>
      <c r="T240" s="1"/>
      <c r="U240" s="1"/>
      <c r="V240" s="291"/>
      <c r="W240"/>
      <c r="X240" s="195"/>
      <c r="Y240" s="195"/>
      <c r="Z240" s="195"/>
      <c r="AA240" s="195"/>
      <c r="AB240" s="195"/>
      <c r="AC240" s="195"/>
      <c r="AD240" s="195"/>
      <c r="AE240" s="195"/>
      <c r="AF240" s="195"/>
      <c r="AG240" s="195"/>
      <c r="AH240" s="195"/>
      <c r="AI240" s="195"/>
      <c r="AJ240" s="195"/>
      <c r="AK240" s="195"/>
      <c r="AL240" s="195"/>
      <c r="AM240" s="195"/>
      <c r="AN240" s="195"/>
      <c r="AO240" s="195"/>
      <c r="AP240" s="195"/>
      <c r="AQ240" s="195"/>
      <c r="AR240" s="195"/>
    </row>
    <row r="241" spans="1:39" ht="24.95" customHeight="1">
      <c r="A241" s="8"/>
      <c r="B241" s="85"/>
      <c r="C241" s="1"/>
      <c r="D241" s="1"/>
      <c r="E241" s="1"/>
      <c r="F241" s="1"/>
      <c r="G241" s="1"/>
      <c r="H241" s="1"/>
      <c r="I241" s="1"/>
      <c r="J241" s="1"/>
      <c r="K241" s="1"/>
      <c r="L241" s="1"/>
      <c r="M241" s="1"/>
      <c r="N241" s="1"/>
      <c r="O241" s="79" t="s">
        <v>112</v>
      </c>
      <c r="P241" s="373"/>
      <c r="Q241" s="374"/>
      <c r="R241" s="374"/>
      <c r="S241" s="374"/>
      <c r="T241" s="375"/>
      <c r="U241" s="1"/>
      <c r="V241" s="290" t="s">
        <v>451</v>
      </c>
      <c r="W241" s="60"/>
      <c r="X241" s="195"/>
      <c r="Y241" s="195"/>
      <c r="Z241" s="195"/>
      <c r="AA241" s="195"/>
      <c r="AB241" s="195"/>
      <c r="AC241" s="195"/>
      <c r="AD241" s="195"/>
      <c r="AE241" s="195"/>
      <c r="AF241" s="195"/>
      <c r="AG241" s="195"/>
      <c r="AH241" s="195"/>
      <c r="AI241" s="195"/>
      <c r="AJ241" s="195"/>
      <c r="AK241" s="195"/>
      <c r="AL241" s="195"/>
      <c r="AM241" s="195"/>
    </row>
    <row r="242" spans="1:39" ht="15" customHeight="1">
      <c r="A242" s="8"/>
      <c r="B242" s="1"/>
      <c r="C242" s="1"/>
      <c r="D242" s="1"/>
      <c r="E242" s="1"/>
      <c r="F242" s="1"/>
      <c r="G242" s="1"/>
      <c r="H242" s="1"/>
      <c r="I242" s="1"/>
      <c r="J242" s="1"/>
      <c r="K242" s="1"/>
      <c r="L242" s="1"/>
      <c r="M242" s="1"/>
      <c r="N242" s="1"/>
      <c r="O242" s="1"/>
      <c r="P242" s="1"/>
      <c r="Q242" s="1"/>
      <c r="R242" s="1"/>
      <c r="S242" s="1"/>
      <c r="T242" s="1"/>
      <c r="U242" s="1"/>
      <c r="V242" s="291"/>
      <c r="W242"/>
      <c r="X242" s="195"/>
      <c r="Y242" s="195"/>
      <c r="Z242" s="195"/>
      <c r="AA242" s="195"/>
      <c r="AB242" s="195"/>
      <c r="AC242" s="195"/>
      <c r="AD242" s="195"/>
      <c r="AE242" s="195"/>
      <c r="AF242" s="195"/>
      <c r="AG242" s="195"/>
      <c r="AH242" s="195"/>
      <c r="AI242" s="195"/>
      <c r="AJ242" s="195"/>
      <c r="AK242" s="195"/>
      <c r="AL242" s="195"/>
      <c r="AM242" s="195"/>
    </row>
    <row r="243" spans="1:39" ht="20.100000000000001" customHeight="1">
      <c r="A243" s="9">
        <v>28</v>
      </c>
      <c r="B243" s="2" t="s">
        <v>522</v>
      </c>
      <c r="C243" s="2"/>
      <c r="D243" s="2"/>
      <c r="E243" s="2"/>
      <c r="F243" s="2"/>
      <c r="G243" s="2"/>
      <c r="H243" s="2"/>
      <c r="I243" s="2"/>
      <c r="J243" s="2"/>
      <c r="K243" s="2"/>
      <c r="L243" s="2"/>
      <c r="M243" s="2"/>
      <c r="N243" s="2"/>
      <c r="O243" s="2"/>
      <c r="P243" s="2"/>
      <c r="Q243" s="2"/>
      <c r="R243" s="2"/>
      <c r="S243" s="2"/>
      <c r="T243" s="5"/>
      <c r="U243" s="1"/>
      <c r="V243" s="291"/>
      <c r="W243"/>
      <c r="X243" s="195"/>
      <c r="Y243" s="195"/>
      <c r="Z243" s="195"/>
      <c r="AA243" s="195"/>
      <c r="AB243" s="195"/>
      <c r="AC243" s="195"/>
      <c r="AD243" s="195"/>
      <c r="AE243" s="195"/>
      <c r="AF243" s="195"/>
      <c r="AG243" s="195"/>
      <c r="AH243" s="195"/>
      <c r="AI243" s="195"/>
      <c r="AJ243" s="195"/>
      <c r="AK243" s="195"/>
      <c r="AL243" s="195"/>
      <c r="AM243" s="195"/>
    </row>
    <row r="244" spans="1:39" ht="9.9499999999999993" customHeight="1">
      <c r="A244" s="8"/>
      <c r="B244" s="1"/>
      <c r="C244" s="1"/>
      <c r="D244" s="1"/>
      <c r="E244" s="1"/>
      <c r="F244" s="1"/>
      <c r="G244" s="1"/>
      <c r="H244" s="1"/>
      <c r="I244" s="1"/>
      <c r="J244" s="1"/>
      <c r="K244" s="1"/>
      <c r="L244" s="1"/>
      <c r="M244" s="1"/>
      <c r="N244" s="1"/>
      <c r="O244" s="1"/>
      <c r="P244" s="1"/>
      <c r="Q244" s="1"/>
      <c r="R244" s="1"/>
      <c r="S244" s="1"/>
      <c r="T244" s="1"/>
      <c r="U244" s="1"/>
      <c r="V244" s="291"/>
      <c r="W244"/>
      <c r="X244" s="195"/>
      <c r="Y244" s="195"/>
      <c r="Z244" s="195"/>
      <c r="AA244" s="195"/>
      <c r="AB244" s="195"/>
      <c r="AC244" s="195"/>
      <c r="AD244" s="195"/>
      <c r="AE244" s="195"/>
      <c r="AF244" s="195"/>
      <c r="AG244" s="195"/>
      <c r="AH244" s="195"/>
      <c r="AI244" s="195"/>
      <c r="AJ244" s="195"/>
      <c r="AK244" s="195"/>
      <c r="AL244" s="195"/>
      <c r="AM244" s="195"/>
    </row>
    <row r="245" spans="1:39" ht="24.95" customHeight="1">
      <c r="A245" s="8"/>
      <c r="B245" s="1" t="s">
        <v>57</v>
      </c>
      <c r="C245" s="1"/>
      <c r="D245" s="1"/>
      <c r="E245" s="1"/>
      <c r="F245" s="61" t="s">
        <v>438</v>
      </c>
      <c r="G245" s="332"/>
      <c r="H245" s="333"/>
      <c r="I245" s="36" t="s">
        <v>879</v>
      </c>
      <c r="J245" s="221"/>
      <c r="K245" s="36" t="s">
        <v>452</v>
      </c>
      <c r="L245" s="1"/>
      <c r="M245" s="384"/>
      <c r="N245" s="385"/>
      <c r="O245" s="179" t="s">
        <v>41</v>
      </c>
      <c r="P245" s="1"/>
      <c r="Q245" s="1"/>
      <c r="R245" s="1"/>
      <c r="S245" s="1"/>
      <c r="T245" s="1"/>
      <c r="U245" s="1"/>
      <c r="V245" s="294" t="s">
        <v>846</v>
      </c>
      <c r="W245"/>
      <c r="X245" s="204"/>
      <c r="AF245" s="195"/>
      <c r="AG245" s="195"/>
      <c r="AH245" s="195"/>
      <c r="AI245" s="195"/>
      <c r="AJ245" s="195"/>
      <c r="AK245" s="195"/>
      <c r="AL245" s="195"/>
      <c r="AM245" s="195"/>
    </row>
    <row r="246" spans="1:39" ht="15" customHeight="1">
      <c r="A246" s="8"/>
      <c r="B246" s="1"/>
      <c r="C246" s="1"/>
      <c r="D246" s="1"/>
      <c r="E246" s="1"/>
      <c r="F246" s="1"/>
      <c r="G246" s="1"/>
      <c r="H246" s="1"/>
      <c r="I246" s="1"/>
      <c r="J246" s="1"/>
      <c r="K246" s="1"/>
      <c r="L246" s="1"/>
      <c r="M246" s="1"/>
      <c r="N246" s="1"/>
      <c r="O246" s="1"/>
      <c r="P246" s="1"/>
      <c r="Q246" s="1"/>
      <c r="R246" s="1"/>
      <c r="S246" s="1"/>
      <c r="T246" s="1"/>
      <c r="U246" s="1"/>
      <c r="V246" s="291"/>
      <c r="W246"/>
      <c r="X246" s="195"/>
      <c r="Y246" s="195"/>
      <c r="Z246" s="195"/>
      <c r="AA246" s="195"/>
      <c r="AB246" s="195"/>
      <c r="AC246" s="195"/>
      <c r="AD246" s="195"/>
      <c r="AE246" s="195"/>
      <c r="AF246" s="195"/>
      <c r="AG246" s="195"/>
      <c r="AH246" s="195"/>
      <c r="AI246" s="195"/>
      <c r="AJ246" s="195"/>
      <c r="AK246" s="195"/>
      <c r="AL246" s="195"/>
      <c r="AM246" s="195"/>
    </row>
    <row r="247" spans="1:39" ht="23.1" customHeight="1">
      <c r="A247" s="9">
        <v>29</v>
      </c>
      <c r="B247" s="57" t="s">
        <v>520</v>
      </c>
      <c r="C247" s="2"/>
      <c r="D247" s="2"/>
      <c r="E247" s="2"/>
      <c r="F247" s="2"/>
      <c r="G247" s="2"/>
      <c r="H247" s="2"/>
      <c r="I247" s="2"/>
      <c r="J247" s="2"/>
      <c r="K247" s="2"/>
      <c r="L247" s="2"/>
      <c r="M247" s="2"/>
      <c r="N247" s="2"/>
      <c r="O247" s="2"/>
      <c r="P247" s="2"/>
      <c r="Q247" s="2"/>
      <c r="R247" s="2"/>
      <c r="S247" s="2"/>
      <c r="T247" s="5"/>
      <c r="U247" s="1"/>
      <c r="V247" s="291"/>
      <c r="W247" s="1"/>
    </row>
    <row r="248" spans="1:39" ht="9.9499999999999993" customHeight="1">
      <c r="A248" s="8"/>
      <c r="B248" s="85"/>
      <c r="C248" s="1"/>
      <c r="D248" s="6"/>
      <c r="E248" s="6"/>
      <c r="F248" s="6"/>
      <c r="G248" s="6"/>
      <c r="H248" s="6"/>
      <c r="I248" s="6"/>
      <c r="J248" s="6"/>
      <c r="K248" s="6"/>
      <c r="L248" s="85"/>
      <c r="M248" s="1"/>
      <c r="N248" s="1"/>
      <c r="O248" s="1"/>
      <c r="P248" s="1"/>
      <c r="Q248" s="1"/>
      <c r="R248" s="1"/>
      <c r="S248" s="1"/>
      <c r="T248" s="1"/>
      <c r="U248" s="1"/>
      <c r="V248" s="291"/>
      <c r="W248"/>
      <c r="X248" s="201"/>
      <c r="Y248" s="195"/>
      <c r="Z248" s="195"/>
      <c r="AA248" s="195"/>
      <c r="AB248" s="195"/>
      <c r="AC248" s="195"/>
      <c r="AD248" s="195"/>
      <c r="AE248" s="195"/>
      <c r="AF248" s="195"/>
    </row>
    <row r="249" spans="1:39" ht="23.1" customHeight="1">
      <c r="A249" s="8"/>
      <c r="B249" s="85"/>
      <c r="C249" s="1"/>
      <c r="D249" s="1"/>
      <c r="E249" s="1"/>
      <c r="F249" s="1"/>
      <c r="G249" s="321" t="s">
        <v>398</v>
      </c>
      <c r="H249" s="321"/>
      <c r="I249" s="321"/>
      <c r="J249" s="321"/>
      <c r="K249" s="321"/>
      <c r="L249" s="321"/>
      <c r="M249" s="321"/>
      <c r="N249" s="321"/>
      <c r="O249" s="321"/>
      <c r="P249" s="321"/>
      <c r="Q249" s="321"/>
      <c r="R249" s="321"/>
      <c r="S249" s="321"/>
      <c r="T249" s="1"/>
      <c r="U249" s="1"/>
      <c r="V249" s="291"/>
      <c r="W249"/>
      <c r="X249" s="201"/>
      <c r="Y249" s="195"/>
      <c r="Z249" s="195"/>
      <c r="AA249" s="195"/>
      <c r="AB249" s="195"/>
      <c r="AC249" s="195"/>
      <c r="AD249" s="195"/>
      <c r="AE249" s="195"/>
      <c r="AF249" s="195"/>
    </row>
    <row r="250" spans="1:39" ht="23.1" customHeight="1">
      <c r="A250" s="8"/>
      <c r="B250" s="85"/>
      <c r="C250" s="1"/>
      <c r="D250" s="1"/>
      <c r="E250" s="1"/>
      <c r="F250" s="1"/>
      <c r="G250" s="321"/>
      <c r="H250" s="321"/>
      <c r="I250" s="321"/>
      <c r="J250" s="321"/>
      <c r="K250" s="321"/>
      <c r="L250" s="321"/>
      <c r="M250" s="321"/>
      <c r="N250" s="321"/>
      <c r="O250" s="321"/>
      <c r="P250" s="321"/>
      <c r="Q250" s="321"/>
      <c r="R250" s="321"/>
      <c r="S250" s="321"/>
      <c r="T250" s="1"/>
      <c r="U250" s="1"/>
      <c r="V250" s="291"/>
      <c r="W250"/>
      <c r="X250" s="201"/>
      <c r="Y250" s="195"/>
      <c r="Z250" s="195"/>
      <c r="AA250" s="195"/>
      <c r="AB250" s="195"/>
      <c r="AC250" s="195"/>
      <c r="AD250" s="195"/>
      <c r="AE250" s="195"/>
      <c r="AF250" s="195"/>
    </row>
    <row r="251" spans="1:39" ht="9.9499999999999993" customHeight="1">
      <c r="A251" s="8"/>
      <c r="B251" s="85"/>
      <c r="C251" s="1"/>
      <c r="D251" s="6"/>
      <c r="E251" s="6"/>
      <c r="F251" s="6"/>
      <c r="G251" s="6"/>
      <c r="H251" s="6"/>
      <c r="I251" s="6"/>
      <c r="J251" s="6"/>
      <c r="K251" s="6"/>
      <c r="L251" s="85"/>
      <c r="M251" s="1"/>
      <c r="N251" s="1"/>
      <c r="O251" s="1"/>
      <c r="P251" s="1"/>
      <c r="Q251" s="1"/>
      <c r="R251" s="1"/>
      <c r="S251" s="1"/>
      <c r="T251" s="1"/>
      <c r="U251" s="1"/>
      <c r="V251" s="291"/>
      <c r="W251"/>
      <c r="X251" s="201"/>
      <c r="Y251" s="195"/>
      <c r="Z251" s="195"/>
      <c r="AA251" s="195"/>
      <c r="AB251" s="195"/>
      <c r="AC251" s="195"/>
      <c r="AD251" s="195"/>
      <c r="AE251" s="195"/>
      <c r="AF251" s="195"/>
    </row>
    <row r="252" spans="1:39" ht="23.1" customHeight="1">
      <c r="A252" s="51">
        <v>30</v>
      </c>
      <c r="B252" s="52" t="s">
        <v>480</v>
      </c>
      <c r="C252" s="2"/>
      <c r="D252" s="2"/>
      <c r="E252" s="2"/>
      <c r="F252" s="2"/>
      <c r="G252" s="2"/>
      <c r="H252" s="2"/>
      <c r="I252" s="2"/>
      <c r="J252" s="2"/>
      <c r="K252" s="2"/>
      <c r="L252" s="2"/>
      <c r="M252" s="2"/>
      <c r="N252" s="2"/>
      <c r="O252" s="2"/>
      <c r="P252" s="2"/>
      <c r="Q252" s="2"/>
      <c r="R252" s="2"/>
      <c r="S252" s="2"/>
      <c r="T252" s="5"/>
      <c r="U252" s="1"/>
      <c r="V252" s="291"/>
      <c r="W252"/>
      <c r="X252" s="201"/>
      <c r="Y252" s="195"/>
      <c r="Z252" s="195"/>
      <c r="AA252" s="195"/>
      <c r="AB252" s="195"/>
      <c r="AC252" s="195"/>
      <c r="AD252" s="195"/>
      <c r="AE252" s="195"/>
      <c r="AF252" s="195"/>
    </row>
    <row r="253" spans="1:39" ht="9.9499999999999993" customHeight="1">
      <c r="A253" s="8"/>
      <c r="B253" s="85"/>
      <c r="C253" s="1"/>
      <c r="D253" s="6"/>
      <c r="E253" s="6"/>
      <c r="F253" s="6"/>
      <c r="G253" s="6"/>
      <c r="H253" s="6"/>
      <c r="I253" s="6"/>
      <c r="J253" s="6"/>
      <c r="K253" s="6"/>
      <c r="L253" s="85"/>
      <c r="M253" s="1"/>
      <c r="N253" s="1"/>
      <c r="O253" s="1"/>
      <c r="P253" s="1"/>
      <c r="Q253" s="1"/>
      <c r="R253" s="1"/>
      <c r="S253" s="1"/>
      <c r="T253" s="1"/>
      <c r="U253" s="1"/>
      <c r="V253" s="291"/>
      <c r="W253"/>
      <c r="X253" s="201"/>
      <c r="Y253" s="195"/>
      <c r="Z253" s="195"/>
      <c r="AA253" s="195"/>
      <c r="AB253" s="195"/>
      <c r="AC253" s="195"/>
      <c r="AD253" s="195"/>
      <c r="AE253" s="195"/>
      <c r="AF253" s="195"/>
    </row>
    <row r="254" spans="1:39" ht="23.1" customHeight="1">
      <c r="A254" s="8"/>
      <c r="B254" s="85"/>
      <c r="C254" s="1"/>
      <c r="D254" s="1"/>
      <c r="E254" s="1"/>
      <c r="F254" s="1"/>
      <c r="G254" s="1"/>
      <c r="H254" s="1"/>
      <c r="I254" s="1"/>
      <c r="J254" s="303" t="s">
        <v>523</v>
      </c>
      <c r="K254" s="303"/>
      <c r="L254" s="1"/>
      <c r="M254" s="1"/>
      <c r="N254" s="306"/>
      <c r="O254" s="306"/>
      <c r="P254" s="1"/>
      <c r="Q254" s="1"/>
      <c r="R254" s="1"/>
      <c r="S254" s="1"/>
      <c r="T254" s="1"/>
      <c r="U254" s="1"/>
      <c r="V254" s="291"/>
      <c r="W254"/>
      <c r="X254" s="201"/>
      <c r="Y254" s="195"/>
      <c r="Z254" s="195"/>
      <c r="AA254" s="195"/>
      <c r="AB254" s="195"/>
      <c r="AC254" s="195"/>
      <c r="AD254" s="195"/>
      <c r="AE254" s="195"/>
      <c r="AF254" s="195"/>
    </row>
    <row r="255" spans="1:39" ht="23.1" customHeight="1">
      <c r="A255" s="8"/>
      <c r="B255" s="85"/>
      <c r="C255" s="1"/>
      <c r="D255" s="1"/>
      <c r="E255" s="1"/>
      <c r="F255" s="1"/>
      <c r="G255" s="1"/>
      <c r="H255" s="1"/>
      <c r="I255" s="1"/>
      <c r="J255" s="303" t="s">
        <v>446</v>
      </c>
      <c r="K255" s="303"/>
      <c r="L255" s="1"/>
      <c r="M255" s="1"/>
      <c r="N255" s="306"/>
      <c r="O255" s="306"/>
      <c r="P255" s="1"/>
      <c r="Q255" s="1"/>
      <c r="R255" s="1"/>
      <c r="S255" s="1"/>
      <c r="T255" s="1"/>
      <c r="U255" s="1"/>
      <c r="V255" s="291"/>
      <c r="W255"/>
      <c r="X255" s="201"/>
      <c r="Y255" s="195"/>
      <c r="Z255" s="195"/>
      <c r="AA255" s="195"/>
      <c r="AB255" s="195"/>
      <c r="AC255" s="195"/>
      <c r="AD255" s="195"/>
      <c r="AE255" s="195"/>
      <c r="AF255" s="195"/>
    </row>
    <row r="256" spans="1:39" ht="22.5" customHeight="1">
      <c r="A256" s="8"/>
      <c r="B256" s="85"/>
      <c r="C256" s="1"/>
      <c r="D256" s="1"/>
      <c r="E256" s="1"/>
      <c r="F256" s="1"/>
      <c r="G256" s="1"/>
      <c r="H256" s="1"/>
      <c r="I256" s="1"/>
      <c r="J256" s="303" t="s">
        <v>880</v>
      </c>
      <c r="K256" s="303"/>
      <c r="L256" s="1"/>
      <c r="M256" s="1"/>
      <c r="N256" s="306"/>
      <c r="O256" s="306"/>
      <c r="P256" s="1"/>
      <c r="Q256" s="1"/>
      <c r="R256" s="1"/>
      <c r="S256" s="1"/>
      <c r="T256" s="1"/>
      <c r="U256" s="1"/>
      <c r="V256" s="291"/>
      <c r="W256"/>
      <c r="X256" s="201"/>
      <c r="Y256" s="195"/>
      <c r="Z256" s="195"/>
      <c r="AA256" s="195"/>
      <c r="AB256" s="195"/>
      <c r="AC256" s="195"/>
      <c r="AD256" s="195"/>
      <c r="AE256" s="195"/>
      <c r="AF256" s="195"/>
    </row>
    <row r="257" spans="1:32" ht="9.9499999999999993" customHeight="1">
      <c r="A257" s="8"/>
      <c r="B257" s="85"/>
      <c r="C257" s="1"/>
      <c r="D257" s="6"/>
      <c r="E257" s="6"/>
      <c r="F257" s="6"/>
      <c r="G257" s="6"/>
      <c r="H257" s="6"/>
      <c r="I257" s="6"/>
      <c r="J257" s="6"/>
      <c r="K257" s="6"/>
      <c r="L257" s="85"/>
      <c r="M257" s="1"/>
      <c r="N257" s="1"/>
      <c r="O257" s="1"/>
      <c r="P257" s="1"/>
      <c r="Q257" s="1"/>
      <c r="R257" s="1"/>
      <c r="S257" s="1"/>
      <c r="T257" s="1"/>
      <c r="U257" s="1"/>
      <c r="V257" s="291"/>
      <c r="W257"/>
      <c r="X257" s="201"/>
      <c r="Y257" s="195"/>
      <c r="Z257" s="195"/>
      <c r="AA257" s="195"/>
      <c r="AB257" s="195"/>
      <c r="AC257" s="195"/>
      <c r="AD257" s="195"/>
      <c r="AE257" s="195"/>
      <c r="AF257" s="195"/>
    </row>
    <row r="258" spans="1:32" ht="22.5" customHeight="1">
      <c r="A258" s="9">
        <v>31</v>
      </c>
      <c r="B258" s="2" t="s">
        <v>524</v>
      </c>
      <c r="C258" s="57"/>
      <c r="D258" s="57"/>
      <c r="E258" s="57"/>
      <c r="F258" s="57"/>
      <c r="G258" s="57"/>
      <c r="H258" s="57"/>
      <c r="I258" s="57"/>
      <c r="J258" s="57"/>
      <c r="K258" s="57"/>
      <c r="L258" s="57"/>
      <c r="M258" s="57"/>
      <c r="N258" s="57"/>
      <c r="O258" s="57"/>
      <c r="P258" s="57"/>
      <c r="Q258" s="57"/>
      <c r="R258" s="57"/>
      <c r="S258" s="57"/>
      <c r="T258" s="57"/>
      <c r="U258" s="1"/>
      <c r="V258" s="291"/>
      <c r="W258"/>
      <c r="X258" s="201"/>
      <c r="Y258" s="195"/>
      <c r="Z258" s="195"/>
    </row>
    <row r="259" spans="1:32" ht="9.9499999999999993" customHeight="1">
      <c r="A259" s="8"/>
      <c r="B259" s="85"/>
      <c r="C259" s="1"/>
      <c r="D259" s="6"/>
      <c r="E259" s="6"/>
      <c r="F259" s="6"/>
      <c r="G259" s="6"/>
      <c r="H259" s="6"/>
      <c r="I259" s="6"/>
      <c r="J259" s="6"/>
      <c r="K259" s="1"/>
      <c r="L259" s="1"/>
      <c r="M259" s="1"/>
      <c r="N259" s="1"/>
      <c r="O259" s="1"/>
      <c r="P259" s="1"/>
      <c r="Q259" s="1"/>
      <c r="R259" s="1"/>
      <c r="S259" s="1"/>
      <c r="T259" s="1"/>
      <c r="U259" s="1"/>
      <c r="V259" s="291"/>
      <c r="W259"/>
      <c r="X259" s="201"/>
      <c r="Y259" s="195"/>
      <c r="Z259" s="195"/>
    </row>
    <row r="260" spans="1:32" ht="23.1" customHeight="1">
      <c r="A260" s="8"/>
      <c r="B260" s="85"/>
      <c r="C260" s="1"/>
      <c r="D260" s="1"/>
      <c r="E260" s="232" t="s">
        <v>516</v>
      </c>
      <c r="F260" s="304" t="s">
        <v>525</v>
      </c>
      <c r="G260" s="304"/>
      <c r="H260" s="304"/>
      <c r="I260" s="304"/>
      <c r="J260" s="304"/>
      <c r="K260" s="304"/>
      <c r="L260" s="304"/>
      <c r="M260" s="304"/>
      <c r="N260" s="304"/>
      <c r="O260" s="304"/>
      <c r="P260" s="304"/>
      <c r="Q260" s="1"/>
      <c r="R260" s="1"/>
      <c r="S260" s="1"/>
      <c r="T260" s="1"/>
      <c r="U260" s="1"/>
      <c r="V260" s="291"/>
      <c r="W260"/>
      <c r="X260" s="201"/>
      <c r="Y260" s="195"/>
      <c r="Z260" s="195"/>
    </row>
    <row r="261" spans="1:32" ht="23.1" customHeight="1">
      <c r="A261" s="8"/>
      <c r="B261" s="85"/>
      <c r="C261" s="1"/>
      <c r="D261" s="1"/>
      <c r="E261" s="233" t="s">
        <v>517</v>
      </c>
      <c r="F261" s="304"/>
      <c r="G261" s="304"/>
      <c r="H261" s="304"/>
      <c r="I261" s="304"/>
      <c r="J261" s="304"/>
      <c r="K261" s="304"/>
      <c r="L261" s="304"/>
      <c r="M261" s="304"/>
      <c r="N261" s="304"/>
      <c r="O261" s="304"/>
      <c r="P261" s="304"/>
      <c r="Q261" s="1"/>
      <c r="R261" s="1"/>
      <c r="S261" s="1"/>
      <c r="T261" s="1"/>
      <c r="U261" s="1"/>
      <c r="V261" s="291"/>
      <c r="W261"/>
      <c r="X261" s="201"/>
      <c r="Y261" s="195"/>
      <c r="Z261" s="195"/>
    </row>
    <row r="262" spans="1:32" ht="9" customHeight="1">
      <c r="A262" s="8"/>
      <c r="B262" s="85"/>
      <c r="C262" s="1"/>
      <c r="D262" s="1"/>
      <c r="E262" s="1"/>
      <c r="F262" s="1"/>
      <c r="G262" s="1"/>
      <c r="H262" s="1"/>
      <c r="I262" s="1"/>
      <c r="J262" s="38"/>
      <c r="K262" s="1"/>
      <c r="L262" s="1"/>
      <c r="M262" s="1"/>
      <c r="N262" s="1"/>
      <c r="O262" s="1"/>
      <c r="P262" s="1"/>
      <c r="Q262" s="1"/>
      <c r="R262" s="1"/>
      <c r="S262" s="1"/>
      <c r="T262" s="1"/>
      <c r="U262" s="1"/>
      <c r="V262" s="291"/>
      <c r="W262"/>
      <c r="X262" s="201"/>
      <c r="Y262" s="195"/>
      <c r="Z262" s="195"/>
    </row>
    <row r="263" spans="1:32" ht="23.1" customHeight="1">
      <c r="A263" s="9">
        <v>32</v>
      </c>
      <c r="B263" s="234" t="s">
        <v>527</v>
      </c>
      <c r="C263" s="57"/>
      <c r="D263" s="57"/>
      <c r="E263" s="57"/>
      <c r="F263" s="57"/>
      <c r="G263" s="57"/>
      <c r="H263" s="57"/>
      <c r="I263" s="57"/>
      <c r="J263" s="158"/>
      <c r="K263" s="2"/>
      <c r="L263" s="2"/>
      <c r="M263" s="2"/>
      <c r="N263" s="2"/>
      <c r="O263" s="2"/>
      <c r="P263" s="2"/>
      <c r="Q263" s="2"/>
      <c r="R263" s="2"/>
      <c r="S263" s="2"/>
      <c r="T263" s="2"/>
      <c r="U263" s="1"/>
      <c r="V263" s="291"/>
      <c r="W263"/>
      <c r="X263" s="201"/>
      <c r="Y263" s="195"/>
      <c r="Z263" s="195"/>
    </row>
    <row r="264" spans="1:32" ht="9" customHeight="1">
      <c r="A264" s="8"/>
      <c r="B264" s="85"/>
      <c r="C264" s="1"/>
      <c r="D264" s="1"/>
      <c r="E264" s="1"/>
      <c r="F264" s="1"/>
      <c r="G264" s="1"/>
      <c r="H264" s="1"/>
      <c r="I264" s="1"/>
      <c r="J264" s="38"/>
      <c r="K264" s="1"/>
      <c r="L264" s="1"/>
      <c r="M264" s="1"/>
      <c r="N264" s="1"/>
      <c r="O264" s="1"/>
      <c r="P264" s="1"/>
      <c r="Q264" s="1"/>
      <c r="R264" s="1"/>
      <c r="S264" s="1"/>
      <c r="T264" s="1"/>
      <c r="U264" s="1"/>
      <c r="V264" s="291"/>
      <c r="W264"/>
      <c r="X264" s="201"/>
      <c r="Y264" s="195"/>
      <c r="Z264" s="195"/>
    </row>
    <row r="265" spans="1:32" ht="22.5" customHeight="1">
      <c r="A265" s="8"/>
      <c r="B265" s="85"/>
      <c r="C265" s="1"/>
      <c r="D265" s="1"/>
      <c r="E265" s="1"/>
      <c r="F265" s="1"/>
      <c r="G265" s="1"/>
      <c r="H265" s="1"/>
      <c r="I265" s="1"/>
      <c r="J265" s="38"/>
      <c r="K265" s="1"/>
      <c r="L265" s="1"/>
      <c r="M265" s="1"/>
      <c r="N265" s="1"/>
      <c r="O265" s="1"/>
      <c r="P265" s="1"/>
      <c r="Q265" s="1"/>
      <c r="R265" s="1"/>
      <c r="S265" s="1"/>
      <c r="T265" s="1"/>
      <c r="U265" s="1"/>
      <c r="V265" s="291"/>
      <c r="W265"/>
      <c r="X265" s="201"/>
      <c r="Y265" s="195"/>
      <c r="Z265" s="195"/>
    </row>
    <row r="266" spans="1:32" ht="22.5" customHeight="1">
      <c r="A266" s="8"/>
      <c r="B266" s="85"/>
      <c r="C266" s="1"/>
      <c r="D266" s="1"/>
      <c r="E266" s="1"/>
      <c r="F266" s="1"/>
      <c r="G266" s="1"/>
      <c r="H266" s="1"/>
      <c r="I266" s="1"/>
      <c r="J266" s="38"/>
      <c r="K266" s="1"/>
      <c r="L266" s="1"/>
      <c r="M266" s="1"/>
      <c r="N266" s="1"/>
      <c r="O266" s="1"/>
      <c r="P266" s="1"/>
      <c r="Q266" s="1"/>
      <c r="R266" s="1"/>
      <c r="S266" s="1"/>
      <c r="T266" s="1"/>
      <c r="U266" s="1"/>
      <c r="V266" s="291"/>
      <c r="W266"/>
      <c r="X266" s="201"/>
      <c r="Y266" s="195"/>
      <c r="Z266" s="195"/>
    </row>
    <row r="267" spans="1:32" ht="22.5" customHeight="1">
      <c r="A267" s="8"/>
      <c r="B267" s="85"/>
      <c r="C267" s="1"/>
      <c r="D267" s="44" t="s">
        <v>282</v>
      </c>
      <c r="E267" s="44"/>
      <c r="F267" s="305"/>
      <c r="G267" s="305"/>
      <c r="H267" s="305"/>
      <c r="I267" s="305"/>
      <c r="J267" s="305"/>
      <c r="K267" s="181" t="s">
        <v>283</v>
      </c>
      <c r="L267" s="1"/>
      <c r="M267" s="1"/>
      <c r="N267" s="1"/>
      <c r="O267" s="1"/>
      <c r="P267" s="1"/>
      <c r="Q267" s="1"/>
      <c r="R267" s="1"/>
      <c r="S267" s="1"/>
      <c r="T267" s="1"/>
      <c r="U267" s="1"/>
      <c r="V267" s="290" t="s">
        <v>427</v>
      </c>
      <c r="W267"/>
      <c r="X267" s="201"/>
      <c r="Y267" s="195"/>
      <c r="Z267" s="195"/>
    </row>
    <row r="268" spans="1:32" ht="9" customHeight="1">
      <c r="A268" s="8"/>
      <c r="B268" s="85"/>
      <c r="C268" s="1"/>
      <c r="D268" s="1"/>
      <c r="E268" s="1"/>
      <c r="F268" s="1"/>
      <c r="G268" s="1"/>
      <c r="H268" s="1"/>
      <c r="I268" s="1"/>
      <c r="J268" s="38"/>
      <c r="K268" s="1"/>
      <c r="L268" s="1"/>
      <c r="M268" s="1"/>
      <c r="N268" s="1"/>
      <c r="O268" s="1"/>
      <c r="P268" s="1"/>
      <c r="Q268" s="1"/>
      <c r="R268" s="1"/>
      <c r="S268" s="1"/>
      <c r="T268" s="1"/>
      <c r="U268" s="1"/>
      <c r="V268" s="291"/>
      <c r="W268"/>
      <c r="X268" s="201"/>
      <c r="Y268" s="195"/>
      <c r="Z268" s="195"/>
    </row>
    <row r="269" spans="1:32" ht="23.1" customHeight="1">
      <c r="A269" s="9">
        <v>33</v>
      </c>
      <c r="B269" s="2" t="s">
        <v>526</v>
      </c>
      <c r="C269" s="57"/>
      <c r="D269" s="57"/>
      <c r="E269" s="57"/>
      <c r="F269" s="57"/>
      <c r="G269" s="57"/>
      <c r="H269" s="57"/>
      <c r="I269" s="57"/>
      <c r="J269" s="158"/>
      <c r="K269" s="2"/>
      <c r="L269" s="2"/>
      <c r="M269" s="2"/>
      <c r="N269" s="2"/>
      <c r="O269" s="2"/>
      <c r="P269" s="2"/>
      <c r="Q269" s="2"/>
      <c r="R269" s="2"/>
      <c r="S269" s="2"/>
      <c r="T269" s="2"/>
      <c r="U269" s="1"/>
      <c r="V269" s="291"/>
      <c r="W269"/>
      <c r="X269" s="201"/>
      <c r="Y269" s="195"/>
      <c r="Z269" s="195"/>
    </row>
    <row r="270" spans="1:32" ht="9.9499999999999993" customHeight="1">
      <c r="A270" s="8"/>
      <c r="B270" s="85"/>
      <c r="C270" s="1"/>
      <c r="D270" s="6"/>
      <c r="E270" s="6"/>
      <c r="F270" s="6"/>
      <c r="G270" s="6"/>
      <c r="H270" s="6"/>
      <c r="I270" s="6"/>
      <c r="J270" s="6"/>
      <c r="K270" s="1"/>
      <c r="L270" s="1"/>
      <c r="M270" s="1"/>
      <c r="N270" s="1"/>
      <c r="O270" s="1"/>
      <c r="P270" s="1"/>
      <c r="Q270" s="1"/>
      <c r="R270" s="1"/>
      <c r="S270" s="1"/>
      <c r="T270" s="1"/>
      <c r="U270" s="1"/>
      <c r="V270" s="291"/>
      <c r="W270"/>
      <c r="X270" s="201"/>
      <c r="Y270" s="195"/>
      <c r="Z270" s="195"/>
    </row>
    <row r="271" spans="1:32" ht="23.1" customHeight="1">
      <c r="A271" s="8"/>
      <c r="B271" s="85"/>
      <c r="C271" s="1"/>
      <c r="D271" s="1"/>
      <c r="E271" s="1"/>
      <c r="F271" s="1"/>
      <c r="G271" s="159"/>
      <c r="H271" s="159"/>
      <c r="I271" s="159"/>
      <c r="J271" s="159"/>
      <c r="K271" s="159"/>
      <c r="L271" s="1"/>
      <c r="M271" s="1"/>
      <c r="N271" s="306" t="s">
        <v>447</v>
      </c>
      <c r="O271" s="306"/>
      <c r="P271" s="1"/>
      <c r="Q271" s="1"/>
      <c r="R271" s="1"/>
      <c r="S271" s="1"/>
      <c r="T271" s="1"/>
      <c r="U271"/>
      <c r="V271" s="291"/>
      <c r="W271" s="60"/>
      <c r="X271" s="195"/>
      <c r="Y271" s="195"/>
      <c r="Z271" s="195"/>
    </row>
    <row r="272" spans="1:32" ht="23.1" customHeight="1">
      <c r="A272" s="8"/>
      <c r="B272" s="85"/>
      <c r="C272" s="1"/>
      <c r="D272" s="1"/>
      <c r="E272" s="1"/>
      <c r="F272" s="1"/>
      <c r="G272" s="159"/>
      <c r="H272" s="159"/>
      <c r="I272" s="159"/>
      <c r="J272" s="159"/>
      <c r="K272" s="159"/>
      <c r="L272" s="1"/>
      <c r="M272" s="1"/>
      <c r="N272" s="302"/>
      <c r="O272" s="302"/>
      <c r="P272" s="1"/>
      <c r="Q272" s="235"/>
      <c r="R272" s="1"/>
      <c r="S272" s="1"/>
      <c r="T272" s="1"/>
      <c r="U272"/>
      <c r="V272" s="291"/>
      <c r="W272" s="60"/>
      <c r="X272" s="195"/>
      <c r="Y272" s="195"/>
      <c r="Z272" s="195"/>
    </row>
    <row r="273" spans="1:32" ht="23.1" customHeight="1">
      <c r="A273" s="8"/>
      <c r="B273" s="85"/>
      <c r="C273" s="1"/>
      <c r="D273" s="1"/>
      <c r="E273" s="1"/>
      <c r="F273" s="1"/>
      <c r="G273" s="159"/>
      <c r="H273" s="159"/>
      <c r="I273" s="159"/>
      <c r="J273" s="159"/>
      <c r="K273" s="159"/>
      <c r="L273" s="1"/>
      <c r="M273" s="1"/>
      <c r="N273" s="302"/>
      <c r="O273" s="302"/>
      <c r="P273" s="1"/>
      <c r="Q273" s="1"/>
      <c r="R273" s="1"/>
      <c r="S273" s="1"/>
      <c r="T273" s="1"/>
      <c r="U273"/>
      <c r="V273" s="291"/>
      <c r="W273" s="60"/>
      <c r="X273" s="195"/>
      <c r="Y273" s="195"/>
      <c r="Z273" s="195"/>
    </row>
    <row r="274" spans="1:32" ht="23.1" customHeight="1">
      <c r="A274" s="8"/>
      <c r="B274" s="85"/>
      <c r="C274" s="1"/>
      <c r="D274" s="44" t="s">
        <v>282</v>
      </c>
      <c r="E274" s="44"/>
      <c r="F274" s="305"/>
      <c r="G274" s="305"/>
      <c r="H274" s="305"/>
      <c r="I274" s="305"/>
      <c r="J274" s="305"/>
      <c r="K274" s="181" t="s">
        <v>283</v>
      </c>
      <c r="L274" s="1"/>
      <c r="M274" s="1"/>
      <c r="N274" s="302"/>
      <c r="O274" s="302"/>
      <c r="P274" s="1"/>
      <c r="Q274" s="1"/>
      <c r="R274" s="1"/>
      <c r="S274" s="1"/>
      <c r="T274" s="1"/>
      <c r="U274"/>
      <c r="V274" s="290" t="s">
        <v>427</v>
      </c>
      <c r="W274" s="60"/>
      <c r="X274" s="195"/>
      <c r="Y274" s="195"/>
      <c r="Z274" s="195"/>
    </row>
    <row r="275" spans="1:32" ht="9.9499999999999993" customHeight="1">
      <c r="A275" s="8"/>
      <c r="B275" s="85"/>
      <c r="C275" s="1"/>
      <c r="D275" s="1"/>
      <c r="E275" s="1"/>
      <c r="F275" s="1"/>
      <c r="G275" s="159"/>
      <c r="H275" s="159"/>
      <c r="I275" s="159"/>
      <c r="J275" s="159"/>
      <c r="K275" s="1"/>
      <c r="L275" s="1"/>
      <c r="M275" s="1"/>
      <c r="N275" s="1"/>
      <c r="O275" s="1"/>
      <c r="P275" s="1"/>
      <c r="Q275" s="1"/>
      <c r="R275" s="1"/>
      <c r="S275" s="1"/>
      <c r="T275" s="1"/>
      <c r="U275"/>
      <c r="V275" s="291"/>
      <c r="W275" s="60"/>
      <c r="X275" s="195"/>
      <c r="Y275" s="195"/>
      <c r="Z275" s="195"/>
    </row>
    <row r="276" spans="1:32" ht="23.1" customHeight="1">
      <c r="A276" s="9">
        <v>34</v>
      </c>
      <c r="B276" s="57" t="s">
        <v>528</v>
      </c>
      <c r="C276" s="160"/>
      <c r="D276" s="160"/>
      <c r="E276" s="160"/>
      <c r="F276" s="160"/>
      <c r="G276" s="160"/>
      <c r="H276" s="160"/>
      <c r="I276" s="160"/>
      <c r="J276" s="160"/>
      <c r="K276" s="2"/>
      <c r="L276" s="2"/>
      <c r="M276" s="2"/>
      <c r="N276" s="2"/>
      <c r="O276" s="2"/>
      <c r="P276" s="2"/>
      <c r="Q276" s="2"/>
      <c r="R276" s="2"/>
      <c r="S276" s="2"/>
      <c r="T276" s="2"/>
      <c r="U276"/>
      <c r="V276" s="291"/>
      <c r="W276" s="60"/>
      <c r="X276" s="195"/>
      <c r="Y276" s="195"/>
      <c r="Z276" s="195"/>
    </row>
    <row r="277" spans="1:32" ht="9.9499999999999993" customHeight="1">
      <c r="A277" s="8"/>
      <c r="B277" s="85"/>
      <c r="C277" s="1"/>
      <c r="D277" s="1"/>
      <c r="E277" s="1"/>
      <c r="F277" s="1"/>
      <c r="G277" s="159"/>
      <c r="H277" s="159"/>
      <c r="I277" s="159"/>
      <c r="J277" s="159"/>
      <c r="K277" s="1"/>
      <c r="L277" s="1"/>
      <c r="M277" s="1"/>
      <c r="N277" s="1"/>
      <c r="O277" s="1"/>
      <c r="P277" s="1"/>
      <c r="Q277" s="1"/>
      <c r="R277" s="1"/>
      <c r="S277" s="1"/>
      <c r="T277" s="1"/>
      <c r="U277"/>
      <c r="V277" s="291"/>
      <c r="W277" s="60"/>
      <c r="X277" s="195"/>
      <c r="Y277" s="195"/>
      <c r="Z277" s="195"/>
    </row>
    <row r="278" spans="1:32" ht="23.1" customHeight="1">
      <c r="A278" s="8"/>
      <c r="B278" s="85"/>
      <c r="C278" s="1"/>
      <c r="D278" s="1"/>
      <c r="E278" s="38"/>
      <c r="F278" s="38"/>
      <c r="G278" s="38"/>
      <c r="H278" s="38"/>
      <c r="I278" s="38"/>
      <c r="J278" s="38"/>
      <c r="K278" s="1"/>
      <c r="L278" s="1"/>
      <c r="M278" s="1"/>
      <c r="N278" s="1"/>
      <c r="O278" s="1"/>
      <c r="P278" s="1"/>
      <c r="Q278" s="1"/>
      <c r="R278" s="1"/>
      <c r="S278" s="1"/>
      <c r="T278" s="1"/>
      <c r="U278"/>
      <c r="V278" s="291"/>
      <c r="W278" s="60"/>
      <c r="X278" s="195"/>
      <c r="Y278" s="195"/>
      <c r="Z278" s="195"/>
    </row>
    <row r="279" spans="1:32" ht="23.1" customHeight="1">
      <c r="A279" s="8"/>
      <c r="B279" s="85"/>
      <c r="C279" s="1"/>
      <c r="D279" s="1"/>
      <c r="E279" s="1"/>
      <c r="F279" s="1"/>
      <c r="G279" s="1"/>
      <c r="H279" s="1"/>
      <c r="I279" s="1"/>
      <c r="J279" s="1"/>
      <c r="K279" s="1"/>
      <c r="L279" s="1"/>
      <c r="M279" s="182" t="s">
        <v>423</v>
      </c>
      <c r="N279" s="305"/>
      <c r="O279" s="305"/>
      <c r="P279" s="305"/>
      <c r="Q279" s="305"/>
      <c r="R279" s="305"/>
      <c r="S279" s="25" t="s">
        <v>283</v>
      </c>
      <c r="T279" s="1"/>
      <c r="U279"/>
      <c r="V279" s="290" t="s">
        <v>427</v>
      </c>
      <c r="W279" s="60"/>
      <c r="X279" s="195"/>
      <c r="Y279" s="195"/>
      <c r="Z279" s="195"/>
    </row>
    <row r="280" spans="1:32" ht="23.1" customHeight="1">
      <c r="A280" s="8"/>
      <c r="B280" s="85"/>
      <c r="C280" s="1"/>
      <c r="D280" s="1"/>
      <c r="E280" s="44" t="s">
        <v>282</v>
      </c>
      <c r="F280" s="44"/>
      <c r="G280" s="317"/>
      <c r="H280" s="317"/>
      <c r="I280" s="317"/>
      <c r="J280" s="317"/>
      <c r="K280" s="317"/>
      <c r="L280" s="317"/>
      <c r="M280" s="317"/>
      <c r="N280" s="317"/>
      <c r="O280" s="317"/>
      <c r="P280" s="317"/>
      <c r="Q280" s="317"/>
      <c r="R280" s="317"/>
      <c r="S280" s="25" t="s">
        <v>283</v>
      </c>
      <c r="T280" s="1"/>
      <c r="U280"/>
      <c r="V280" s="290" t="s">
        <v>427</v>
      </c>
      <c r="W280" s="60"/>
      <c r="X280" s="195"/>
      <c r="Y280" s="195"/>
      <c r="Z280" s="195"/>
    </row>
    <row r="281" spans="1:32" ht="9.9499999999999993" customHeight="1">
      <c r="A281" s="8"/>
      <c r="B281" s="85"/>
      <c r="C281" s="1"/>
      <c r="D281" s="6"/>
      <c r="E281" s="6"/>
      <c r="F281" s="6"/>
      <c r="G281" s="6"/>
      <c r="H281" s="6"/>
      <c r="I281" s="6"/>
      <c r="J281" s="6"/>
      <c r="K281" s="6"/>
      <c r="L281" s="85"/>
      <c r="M281" s="1"/>
      <c r="N281" s="1"/>
      <c r="O281" s="1"/>
      <c r="P281" s="1"/>
      <c r="Q281" s="1"/>
      <c r="R281" s="1"/>
      <c r="S281" s="1"/>
      <c r="T281" s="1"/>
      <c r="U281" s="1"/>
      <c r="V281" s="291"/>
      <c r="W281"/>
      <c r="X281" s="201"/>
      <c r="Y281" s="195"/>
      <c r="Z281" s="195"/>
      <c r="AA281" s="195"/>
      <c r="AB281" s="195"/>
      <c r="AC281" s="195"/>
      <c r="AD281" s="195"/>
      <c r="AE281" s="195"/>
      <c r="AF281" s="195"/>
    </row>
    <row r="282" spans="1:32" ht="31.5" customHeight="1">
      <c r="A282" s="9">
        <v>35</v>
      </c>
      <c r="B282" s="310" t="s">
        <v>529</v>
      </c>
      <c r="C282" s="310"/>
      <c r="D282" s="310"/>
      <c r="E282" s="310"/>
      <c r="F282" s="310"/>
      <c r="G282" s="310"/>
      <c r="H282" s="310"/>
      <c r="I282" s="310"/>
      <c r="J282" s="310"/>
      <c r="K282" s="310"/>
      <c r="L282" s="310"/>
      <c r="M282" s="310"/>
      <c r="N282" s="310"/>
      <c r="O282" s="310"/>
      <c r="P282" s="310"/>
      <c r="Q282" s="310"/>
      <c r="R282" s="310"/>
      <c r="S282" s="310"/>
      <c r="T282" s="310"/>
      <c r="U282" s="1"/>
      <c r="V282" s="291"/>
      <c r="W282" s="1"/>
    </row>
    <row r="283" spans="1:32" ht="9.9499999999999993" customHeight="1">
      <c r="A283" s="8"/>
      <c r="B283" s="85"/>
      <c r="C283" s="1"/>
      <c r="D283" s="6"/>
      <c r="E283" s="6"/>
      <c r="F283" s="6"/>
      <c r="G283" s="6"/>
      <c r="H283" s="6"/>
      <c r="I283" s="6"/>
      <c r="J283" s="6"/>
      <c r="K283" s="6"/>
      <c r="L283" s="85"/>
      <c r="M283" s="1"/>
      <c r="N283" s="1"/>
      <c r="O283" s="1"/>
      <c r="P283" s="1"/>
      <c r="Q283" s="1"/>
      <c r="R283" s="1"/>
      <c r="S283" s="1"/>
      <c r="T283" s="1"/>
      <c r="U283" s="1"/>
      <c r="V283" s="291"/>
      <c r="W283"/>
      <c r="X283" s="201"/>
      <c r="Y283" s="195"/>
      <c r="Z283" s="195"/>
      <c r="AA283" s="195"/>
      <c r="AB283" s="195"/>
      <c r="AC283" s="195"/>
      <c r="AD283" s="195"/>
      <c r="AE283" s="195"/>
      <c r="AF283" s="195"/>
    </row>
    <row r="284" spans="1:32" ht="21.95" customHeight="1">
      <c r="A284" s="8"/>
      <c r="B284" s="85"/>
      <c r="C284" s="1"/>
      <c r="D284" s="159"/>
      <c r="E284" s="159"/>
      <c r="F284" s="159"/>
      <c r="G284" s="159"/>
      <c r="H284" s="159"/>
      <c r="I284" s="159"/>
      <c r="J284" s="1"/>
      <c r="K284" s="1"/>
      <c r="L284" s="85"/>
      <c r="M284" s="1"/>
      <c r="N284" s="1"/>
      <c r="O284" s="1"/>
      <c r="P284" s="1"/>
      <c r="Q284" s="1"/>
      <c r="R284" s="1"/>
      <c r="S284" s="1"/>
      <c r="T284" s="1"/>
      <c r="U284" s="1"/>
      <c r="V284" s="291"/>
      <c r="W284"/>
      <c r="X284" s="201"/>
      <c r="Y284" s="195"/>
      <c r="Z284" s="195"/>
      <c r="AA284" s="195"/>
      <c r="AB284" s="195"/>
      <c r="AC284" s="195"/>
      <c r="AD284" s="195"/>
      <c r="AE284" s="195"/>
      <c r="AF284" s="195"/>
    </row>
    <row r="285" spans="1:32" ht="21.95" customHeight="1">
      <c r="A285" s="8"/>
      <c r="B285" s="85"/>
      <c r="C285" s="1"/>
      <c r="D285" s="159"/>
      <c r="E285" s="1"/>
      <c r="F285" s="159"/>
      <c r="G285" s="159"/>
      <c r="H285" s="1"/>
      <c r="I285" s="182" t="s">
        <v>282</v>
      </c>
      <c r="J285" s="317"/>
      <c r="K285" s="317"/>
      <c r="L285" s="317"/>
      <c r="M285" s="317"/>
      <c r="N285" s="317"/>
      <c r="O285" s="317"/>
      <c r="P285" s="317"/>
      <c r="Q285" s="317"/>
      <c r="R285" s="317"/>
      <c r="S285" s="1" t="s">
        <v>422</v>
      </c>
      <c r="T285" s="1"/>
      <c r="U285" s="1"/>
      <c r="V285" s="290" t="s">
        <v>427</v>
      </c>
      <c r="W285"/>
      <c r="X285" s="201"/>
      <c r="Y285" s="195"/>
      <c r="AA285" s="195"/>
      <c r="AB285" s="195"/>
      <c r="AC285" s="195"/>
      <c r="AD285" s="195"/>
      <c r="AE285" s="195"/>
      <c r="AF285" s="195"/>
    </row>
    <row r="286" spans="1:32" ht="21.95" customHeight="1">
      <c r="A286" s="8"/>
      <c r="B286" s="85"/>
      <c r="C286" s="1"/>
      <c r="D286" s="159"/>
      <c r="E286" s="159"/>
      <c r="F286" s="159"/>
      <c r="G286" s="159"/>
      <c r="H286" s="159"/>
      <c r="I286" s="182" t="s">
        <v>282</v>
      </c>
      <c r="J286" s="317"/>
      <c r="K286" s="317"/>
      <c r="L286" s="317"/>
      <c r="M286" s="317"/>
      <c r="N286" s="317"/>
      <c r="O286" s="317"/>
      <c r="P286" s="317"/>
      <c r="Q286" s="317"/>
      <c r="R286" s="317"/>
      <c r="S286" s="1" t="s">
        <v>422</v>
      </c>
      <c r="T286" s="1"/>
      <c r="U286" s="1"/>
      <c r="V286" s="290" t="s">
        <v>427</v>
      </c>
      <c r="W286"/>
      <c r="X286" s="201"/>
      <c r="Y286" s="195"/>
      <c r="Z286" s="195"/>
      <c r="AA286" s="195"/>
      <c r="AB286" s="195"/>
      <c r="AC286" s="195"/>
      <c r="AD286" s="195"/>
      <c r="AE286" s="195"/>
      <c r="AF286" s="195"/>
    </row>
    <row r="287" spans="1:32" ht="21.95" customHeight="1">
      <c r="A287" s="8"/>
      <c r="B287" s="85"/>
      <c r="C287" s="1"/>
      <c r="D287" s="159"/>
      <c r="E287" s="182" t="s">
        <v>282</v>
      </c>
      <c r="F287" s="316"/>
      <c r="G287" s="316"/>
      <c r="H287" s="316"/>
      <c r="I287" s="316"/>
      <c r="J287" s="316"/>
      <c r="K287" s="316"/>
      <c r="L287" s="316"/>
      <c r="M287" s="316"/>
      <c r="N287" s="316"/>
      <c r="O287" s="316"/>
      <c r="P287" s="316"/>
      <c r="Q287" s="316"/>
      <c r="R287" s="316"/>
      <c r="S287" s="1" t="s">
        <v>422</v>
      </c>
      <c r="T287" s="1"/>
      <c r="U287" s="1"/>
      <c r="V287" s="290" t="s">
        <v>427</v>
      </c>
      <c r="W287"/>
      <c r="X287" s="201"/>
      <c r="Y287" s="195"/>
      <c r="Z287" s="195"/>
      <c r="AA287" s="195"/>
      <c r="AB287" s="195"/>
      <c r="AC287" s="195"/>
      <c r="AD287" s="195"/>
      <c r="AE287" s="195"/>
      <c r="AF287" s="195"/>
    </row>
    <row r="288" spans="1:32" ht="21.95" customHeight="1">
      <c r="A288" s="8"/>
      <c r="B288" s="85"/>
      <c r="C288" s="1"/>
      <c r="D288" s="159"/>
      <c r="E288" s="159"/>
      <c r="F288" s="159"/>
      <c r="G288" s="159"/>
      <c r="H288" s="159"/>
      <c r="I288" s="159"/>
      <c r="J288" s="1"/>
      <c r="K288" s="1"/>
      <c r="L288" s="85"/>
      <c r="M288" s="1"/>
      <c r="N288" s="1"/>
      <c r="O288" s="1"/>
      <c r="P288" s="1"/>
      <c r="Q288" s="303" t="s">
        <v>447</v>
      </c>
      <c r="R288" s="303"/>
      <c r="S288" s="1"/>
      <c r="T288" s="1"/>
      <c r="U288" s="1"/>
      <c r="V288" s="291"/>
      <c r="W288"/>
      <c r="X288" s="201"/>
      <c r="Y288" s="195"/>
      <c r="Z288" s="195"/>
      <c r="AA288" s="195"/>
      <c r="AB288" s="195"/>
      <c r="AC288" s="195"/>
      <c r="AD288" s="195"/>
      <c r="AE288" s="195"/>
      <c r="AF288" s="195"/>
    </row>
    <row r="289" spans="1:32" ht="9.9499999999999993" customHeight="1">
      <c r="A289" s="8"/>
      <c r="B289" s="85"/>
      <c r="C289" s="1"/>
      <c r="D289" s="6"/>
      <c r="E289" s="6"/>
      <c r="F289" s="6"/>
      <c r="G289" s="6"/>
      <c r="H289" s="6"/>
      <c r="I289" s="6"/>
      <c r="J289" s="6"/>
      <c r="K289" s="6"/>
      <c r="L289" s="85"/>
      <c r="M289" s="1"/>
      <c r="N289" s="1"/>
      <c r="O289" s="1"/>
      <c r="P289" s="1"/>
      <c r="Q289" s="1"/>
      <c r="R289" s="1"/>
      <c r="S289" s="1"/>
      <c r="T289" s="1"/>
      <c r="U289" s="1"/>
      <c r="V289" s="291"/>
      <c r="W289"/>
      <c r="X289" s="201"/>
      <c r="Y289" s="195"/>
      <c r="Z289" s="195"/>
      <c r="AA289" s="195"/>
      <c r="AB289" s="195"/>
      <c r="AC289" s="195"/>
      <c r="AD289" s="195"/>
      <c r="AE289" s="195"/>
      <c r="AF289" s="195"/>
    </row>
    <row r="290" spans="1:32" ht="30" customHeight="1">
      <c r="A290" s="9">
        <v>36</v>
      </c>
      <c r="B290" s="329" t="s">
        <v>869</v>
      </c>
      <c r="C290" s="329"/>
      <c r="D290" s="329"/>
      <c r="E290" s="329"/>
      <c r="F290" s="329"/>
      <c r="G290" s="329"/>
      <c r="H290" s="329"/>
      <c r="I290" s="329"/>
      <c r="J290" s="329"/>
      <c r="K290" s="329"/>
      <c r="L290" s="329"/>
      <c r="M290" s="329"/>
      <c r="N290" s="329"/>
      <c r="O290" s="329"/>
      <c r="P290" s="329"/>
      <c r="Q290" s="329"/>
      <c r="R290" s="329"/>
      <c r="S290" s="329"/>
      <c r="T290" s="329"/>
      <c r="U290" s="1"/>
      <c r="V290" s="291"/>
      <c r="W290"/>
      <c r="X290" s="201"/>
      <c r="Y290" s="195"/>
      <c r="Z290" s="195"/>
      <c r="AA290" s="195"/>
      <c r="AB290" s="195"/>
      <c r="AC290" s="195"/>
      <c r="AD290" s="195"/>
      <c r="AE290" s="195"/>
      <c r="AF290" s="195"/>
    </row>
    <row r="291" spans="1:32" ht="9.9499999999999993" customHeight="1">
      <c r="A291" s="8"/>
      <c r="B291" s="85"/>
      <c r="C291" s="1"/>
      <c r="D291" s="6"/>
      <c r="E291" s="6"/>
      <c r="F291" s="6"/>
      <c r="G291" s="6"/>
      <c r="H291" s="6"/>
      <c r="I291" s="6"/>
      <c r="J291" s="6"/>
      <c r="K291" s="6"/>
      <c r="L291" s="85"/>
      <c r="M291" s="1"/>
      <c r="N291" s="1"/>
      <c r="O291" s="1"/>
      <c r="P291" s="1"/>
      <c r="Q291" s="1"/>
      <c r="R291" s="1"/>
      <c r="S291" s="1"/>
      <c r="T291" s="1"/>
      <c r="U291" s="1"/>
      <c r="V291" s="291"/>
      <c r="W291"/>
      <c r="X291" s="201"/>
      <c r="Y291" s="195"/>
    </row>
    <row r="292" spans="1:32" ht="23.1" customHeight="1">
      <c r="A292" s="8"/>
      <c r="B292" s="85"/>
      <c r="C292" s="1"/>
      <c r="D292" s="1"/>
      <c r="E292" s="1"/>
      <c r="F292" s="1"/>
      <c r="G292" s="159"/>
      <c r="H292" s="182" t="s">
        <v>532</v>
      </c>
      <c r="I292" s="316"/>
      <c r="J292" s="316"/>
      <c r="K292" s="316"/>
      <c r="L292" s="316"/>
      <c r="M292" s="316"/>
      <c r="N292" s="316"/>
      <c r="O292" s="316"/>
      <c r="P292" s="316"/>
      <c r="Q292" s="316"/>
      <c r="R292" s="316"/>
      <c r="S292" s="80" t="s">
        <v>283</v>
      </c>
      <c r="T292" s="1"/>
      <c r="U292" s="1"/>
      <c r="V292" s="290" t="s">
        <v>427</v>
      </c>
      <c r="W292"/>
      <c r="X292" s="201"/>
      <c r="Y292" s="195"/>
      <c r="Z292" s="212"/>
      <c r="AA292" s="209"/>
    </row>
    <row r="293" spans="1:32" ht="23.1" customHeight="1">
      <c r="A293" s="8"/>
      <c r="B293" s="85"/>
      <c r="C293" s="1"/>
      <c r="D293" s="1"/>
      <c r="E293" s="1"/>
      <c r="F293" s="1"/>
      <c r="G293" s="159"/>
      <c r="H293" s="159"/>
      <c r="I293" s="159"/>
      <c r="J293" s="159"/>
      <c r="K293" s="159"/>
      <c r="L293" s="159"/>
      <c r="M293" s="159"/>
      <c r="N293" s="159"/>
      <c r="O293" s="159"/>
      <c r="P293" s="159"/>
      <c r="Q293" s="159"/>
      <c r="R293" s="159"/>
      <c r="S293" s="159"/>
      <c r="T293" s="1"/>
      <c r="U293" s="1"/>
      <c r="V293" s="291"/>
      <c r="W293"/>
      <c r="X293" s="201"/>
      <c r="Y293" s="195"/>
    </row>
    <row r="294" spans="1:32" ht="23.1" customHeight="1">
      <c r="A294" s="8"/>
      <c r="B294" s="85"/>
      <c r="C294" s="1"/>
      <c r="D294" s="1"/>
      <c r="E294" s="1"/>
      <c r="F294" s="1"/>
      <c r="G294" s="159"/>
      <c r="H294" s="159"/>
      <c r="I294" s="159"/>
      <c r="J294" s="159"/>
      <c r="K294" s="159"/>
      <c r="L294" s="159"/>
      <c r="M294" s="159"/>
      <c r="N294" s="159"/>
      <c r="O294" s="159"/>
      <c r="P294" s="159"/>
      <c r="Q294" s="159"/>
      <c r="R294" s="159"/>
      <c r="S294" s="159"/>
      <c r="T294" s="1"/>
      <c r="U294" s="1"/>
      <c r="V294" s="291"/>
      <c r="W294"/>
      <c r="X294" s="201"/>
      <c r="Y294" s="195"/>
    </row>
    <row r="295" spans="1:32" ht="29.25" customHeight="1">
      <c r="A295" s="8"/>
      <c r="B295" s="321" t="s">
        <v>531</v>
      </c>
      <c r="C295" s="322"/>
      <c r="D295" s="322"/>
      <c r="E295" s="322"/>
      <c r="F295" s="322"/>
      <c r="G295" s="322"/>
      <c r="H295" s="322"/>
      <c r="I295" s="322"/>
      <c r="J295" s="322"/>
      <c r="K295" s="322"/>
      <c r="L295" s="322"/>
      <c r="M295" s="322"/>
      <c r="N295" s="322"/>
      <c r="O295" s="322"/>
      <c r="P295" s="322"/>
      <c r="Q295" s="322"/>
      <c r="R295" s="322"/>
      <c r="S295" s="322"/>
      <c r="T295" s="1"/>
      <c r="U295" s="1"/>
      <c r="V295" s="291"/>
      <c r="W295"/>
      <c r="X295" s="201"/>
      <c r="Y295" s="195"/>
    </row>
    <row r="296" spans="1:32" ht="9.9499999999999993" customHeight="1">
      <c r="A296" s="8"/>
      <c r="B296" s="85"/>
      <c r="C296" s="1"/>
      <c r="D296" s="6"/>
      <c r="E296" s="6"/>
      <c r="F296" s="6"/>
      <c r="G296" s="6"/>
      <c r="H296" s="6"/>
      <c r="I296" s="6"/>
      <c r="J296" s="6"/>
      <c r="K296" s="6"/>
      <c r="L296" s="85"/>
      <c r="M296" s="1"/>
      <c r="N296" s="1"/>
      <c r="O296" s="1"/>
      <c r="P296" s="1"/>
      <c r="Q296" s="1"/>
      <c r="R296" s="1"/>
      <c r="S296" s="1"/>
      <c r="T296" s="1"/>
      <c r="U296" s="1"/>
      <c r="V296" s="291"/>
      <c r="W296"/>
      <c r="X296" s="201"/>
      <c r="Y296" s="195"/>
      <c r="Z296" s="195"/>
      <c r="AA296" s="195"/>
      <c r="AB296" s="195"/>
      <c r="AC296" s="195"/>
      <c r="AD296" s="195"/>
      <c r="AE296" s="195"/>
      <c r="AF296" s="195"/>
    </row>
    <row r="297" spans="1:32" ht="23.1" customHeight="1">
      <c r="A297" s="9">
        <v>37</v>
      </c>
      <c r="B297" s="328" t="s">
        <v>870</v>
      </c>
      <c r="C297" s="329"/>
      <c r="D297" s="329"/>
      <c r="E297" s="329"/>
      <c r="F297" s="329"/>
      <c r="G297" s="329"/>
      <c r="H297" s="329"/>
      <c r="I297" s="329"/>
      <c r="J297" s="329"/>
      <c r="K297" s="329"/>
      <c r="L297" s="329"/>
      <c r="M297" s="329"/>
      <c r="N297" s="329"/>
      <c r="O297" s="329"/>
      <c r="P297" s="329"/>
      <c r="Q297" s="329"/>
      <c r="R297" s="329"/>
      <c r="S297" s="329"/>
      <c r="T297" s="329"/>
      <c r="U297" s="1"/>
      <c r="V297" s="291"/>
      <c r="W297"/>
      <c r="X297" s="201"/>
      <c r="Y297" s="195"/>
      <c r="Z297" s="195"/>
      <c r="AA297" s="195"/>
      <c r="AB297" s="195"/>
      <c r="AC297" s="195"/>
      <c r="AD297" s="195"/>
      <c r="AE297" s="195"/>
      <c r="AF297" s="195"/>
    </row>
    <row r="298" spans="1:32" ht="9.9499999999999993" customHeight="1">
      <c r="A298" s="8"/>
      <c r="B298" s="85"/>
      <c r="C298" s="1"/>
      <c r="D298" s="6"/>
      <c r="E298" s="6"/>
      <c r="F298" s="6"/>
      <c r="G298" s="6"/>
      <c r="H298" s="6"/>
      <c r="I298" s="6"/>
      <c r="J298" s="6"/>
      <c r="K298" s="6"/>
      <c r="L298" s="85"/>
      <c r="M298" s="1"/>
      <c r="N298" s="1"/>
      <c r="O298" s="1"/>
      <c r="P298" s="1"/>
      <c r="Q298" s="1"/>
      <c r="R298" s="1"/>
      <c r="S298" s="1"/>
      <c r="T298" s="1"/>
      <c r="U298" s="1"/>
      <c r="V298" s="291"/>
      <c r="W298"/>
      <c r="X298" s="201"/>
      <c r="Y298" s="195"/>
    </row>
    <row r="299" spans="1:32" ht="22.5" customHeight="1">
      <c r="A299" s="8"/>
      <c r="B299" s="85"/>
      <c r="C299" s="1"/>
      <c r="D299" s="6"/>
      <c r="E299" s="6"/>
      <c r="F299" s="6"/>
      <c r="G299" s="6"/>
      <c r="H299" s="6"/>
      <c r="I299" s="6"/>
      <c r="J299" s="6"/>
      <c r="K299" s="6"/>
      <c r="L299" s="85"/>
      <c r="M299" s="1"/>
      <c r="N299" s="1"/>
      <c r="O299" s="1"/>
      <c r="P299" s="1"/>
      <c r="Q299" s="1"/>
      <c r="R299" s="1"/>
      <c r="S299" s="1"/>
      <c r="T299" s="1"/>
      <c r="U299" s="1"/>
      <c r="V299" s="291"/>
      <c r="W299"/>
      <c r="X299" s="201"/>
      <c r="Y299" s="195"/>
    </row>
    <row r="300" spans="1:32" ht="22.5" customHeight="1">
      <c r="A300" s="8"/>
      <c r="B300" s="85"/>
      <c r="C300" s="1"/>
      <c r="D300" s="6"/>
      <c r="E300" s="6"/>
      <c r="F300" s="6"/>
      <c r="G300" s="6"/>
      <c r="H300" s="6"/>
      <c r="I300" s="6"/>
      <c r="J300" s="6"/>
      <c r="K300" s="6"/>
      <c r="L300" s="85"/>
      <c r="M300" s="1"/>
      <c r="N300" s="1"/>
      <c r="O300" s="1"/>
      <c r="P300" s="1"/>
      <c r="Q300" s="1"/>
      <c r="R300" s="1"/>
      <c r="S300" s="1"/>
      <c r="T300" s="1"/>
      <c r="U300" s="1"/>
      <c r="V300" s="291"/>
      <c r="W300"/>
      <c r="X300" s="201"/>
      <c r="Y300" s="195"/>
    </row>
    <row r="301" spans="1:32" ht="22.5" customHeight="1">
      <c r="A301" s="8"/>
      <c r="B301" s="85"/>
      <c r="C301" s="1"/>
      <c r="D301" s="6"/>
      <c r="E301" s="6"/>
      <c r="F301" s="6"/>
      <c r="G301" s="6"/>
      <c r="H301" s="6"/>
      <c r="I301" s="6"/>
      <c r="J301" s="6"/>
      <c r="K301" s="6"/>
      <c r="L301" s="85"/>
      <c r="M301" s="1"/>
      <c r="N301" s="1"/>
      <c r="O301" s="1"/>
      <c r="P301" s="1"/>
      <c r="Q301" s="1"/>
      <c r="R301" s="1"/>
      <c r="S301" s="1"/>
      <c r="T301" s="1"/>
      <c r="U301" s="1"/>
      <c r="V301" s="291"/>
      <c r="W301"/>
      <c r="X301" s="201"/>
      <c r="Y301" s="195"/>
    </row>
    <row r="302" spans="1:32" ht="20.100000000000001" customHeight="1" thickBot="1">
      <c r="A302" s="8"/>
      <c r="B302" s="85"/>
      <c r="C302" s="1"/>
      <c r="D302" s="6"/>
      <c r="E302" s="6"/>
      <c r="F302" s="6"/>
      <c r="G302" s="6"/>
      <c r="H302" s="6"/>
      <c r="I302" s="6"/>
      <c r="J302" s="6"/>
      <c r="K302" s="6"/>
      <c r="L302" s="1"/>
      <c r="M302" s="1"/>
      <c r="N302" s="1"/>
      <c r="O302" s="1"/>
      <c r="P302" s="1"/>
      <c r="Q302" s="1"/>
      <c r="R302" s="1"/>
      <c r="S302" s="1"/>
      <c r="T302" s="1"/>
      <c r="U302" s="1"/>
      <c r="V302" s="291"/>
      <c r="W302"/>
      <c r="X302" s="201"/>
      <c r="Y302" s="195"/>
    </row>
    <row r="303" spans="1:32" ht="24.95" customHeight="1" thickBot="1">
      <c r="A303" s="347" t="s">
        <v>42</v>
      </c>
      <c r="B303" s="348"/>
      <c r="C303" s="348"/>
      <c r="D303" s="348"/>
      <c r="E303" s="348"/>
      <c r="F303" s="348"/>
      <c r="G303" s="348"/>
      <c r="H303" s="348"/>
      <c r="I303" s="348"/>
      <c r="J303" s="348"/>
      <c r="K303" s="348"/>
      <c r="L303" s="348"/>
      <c r="M303" s="348"/>
      <c r="N303" s="348"/>
      <c r="O303" s="348"/>
      <c r="P303" s="348"/>
      <c r="Q303" s="348"/>
      <c r="R303" s="348"/>
      <c r="S303" s="348"/>
      <c r="T303" s="349"/>
      <c r="U303" s="1"/>
      <c r="V303" s="291"/>
      <c r="W303"/>
      <c r="X303" s="203"/>
      <c r="Y303" s="195"/>
      <c r="Z303" s="195"/>
      <c r="AA303" s="195"/>
      <c r="AB303" s="195"/>
      <c r="AC303" s="195"/>
      <c r="AD303" s="195"/>
      <c r="AE303" s="195"/>
      <c r="AF303" s="195"/>
    </row>
    <row r="304" spans="1:32" ht="9.9499999999999993" customHeight="1">
      <c r="A304" s="8"/>
      <c r="B304" s="1"/>
      <c r="C304" s="1"/>
      <c r="D304" s="1"/>
      <c r="E304" s="1"/>
      <c r="F304" s="1"/>
      <c r="G304" s="1"/>
      <c r="H304" s="1"/>
      <c r="I304" s="1"/>
      <c r="J304" s="1"/>
      <c r="K304" s="1"/>
      <c r="L304" s="1"/>
      <c r="M304" s="1"/>
      <c r="N304" s="1"/>
      <c r="O304" s="1"/>
      <c r="P304" s="1"/>
      <c r="Q304" s="1"/>
      <c r="R304" s="1"/>
      <c r="S304" s="1"/>
      <c r="T304" s="1"/>
      <c r="U304" s="1"/>
      <c r="V304" s="291"/>
      <c r="W304"/>
      <c r="X304" s="195"/>
      <c r="Y304" s="195"/>
      <c r="Z304" s="195"/>
      <c r="AA304" s="195"/>
      <c r="AB304" s="195"/>
      <c r="AC304" s="195"/>
      <c r="AD304" s="195"/>
      <c r="AE304" s="195"/>
      <c r="AF304" s="195"/>
    </row>
    <row r="305" spans="1:40" ht="20.100000000000001" customHeight="1">
      <c r="A305" s="8"/>
      <c r="B305" s="33" t="s">
        <v>102</v>
      </c>
      <c r="C305" s="1"/>
      <c r="D305" s="1"/>
      <c r="E305" s="1"/>
      <c r="F305" s="1"/>
      <c r="G305" s="1"/>
      <c r="H305" s="1"/>
      <c r="I305" s="1"/>
      <c r="J305" s="1"/>
      <c r="K305" s="1"/>
      <c r="L305" s="1"/>
      <c r="M305" s="1"/>
      <c r="N305" s="1"/>
      <c r="O305" s="1"/>
      <c r="P305" s="1"/>
      <c r="Q305" s="1"/>
      <c r="R305" s="1"/>
      <c r="S305" s="1"/>
      <c r="T305" s="1"/>
      <c r="U305" s="1"/>
      <c r="V305" s="291"/>
      <c r="W305"/>
      <c r="X305" s="195"/>
      <c r="Y305" s="195"/>
      <c r="Z305" s="195"/>
      <c r="AA305" s="195"/>
      <c r="AB305" s="195"/>
      <c r="AC305" s="195"/>
      <c r="AD305" s="195"/>
      <c r="AE305" s="195"/>
      <c r="AF305" s="195"/>
    </row>
    <row r="306" spans="1:40" ht="20.100000000000001" customHeight="1">
      <c r="A306" s="8"/>
      <c r="B306" s="9">
        <v>38</v>
      </c>
      <c r="C306" s="2" t="s">
        <v>474</v>
      </c>
      <c r="D306" s="2"/>
      <c r="E306" s="2"/>
      <c r="F306" s="2"/>
      <c r="G306" s="2"/>
      <c r="H306" s="2"/>
      <c r="I306" s="2"/>
      <c r="J306" s="2"/>
      <c r="K306" s="2"/>
      <c r="L306" s="2"/>
      <c r="M306" s="2"/>
      <c r="N306" s="2"/>
      <c r="O306" s="2"/>
      <c r="P306" s="2"/>
      <c r="Q306" s="2"/>
      <c r="R306" s="2"/>
      <c r="S306" s="2"/>
      <c r="T306" s="2"/>
      <c r="U306" s="1"/>
      <c r="V306" s="291"/>
      <c r="W306" s="1"/>
      <c r="AA306" s="195"/>
      <c r="AB306" s="195"/>
      <c r="AC306" s="195"/>
      <c r="AD306" s="195"/>
    </row>
    <row r="307" spans="1:40" ht="9.9499999999999993" customHeight="1">
      <c r="A307" s="8"/>
      <c r="B307" s="1"/>
      <c r="C307" s="1"/>
      <c r="D307" s="1"/>
      <c r="E307" s="1"/>
      <c r="F307" s="1"/>
      <c r="G307" s="1"/>
      <c r="H307" s="1"/>
      <c r="I307" s="1"/>
      <c r="J307" s="1"/>
      <c r="K307" s="1"/>
      <c r="L307" s="1"/>
      <c r="M307" s="1"/>
      <c r="N307" s="1"/>
      <c r="O307" s="1"/>
      <c r="P307" s="1"/>
      <c r="Q307" s="1"/>
      <c r="R307" s="1"/>
      <c r="S307" s="1"/>
      <c r="T307" s="1"/>
      <c r="U307" s="1"/>
      <c r="V307" s="291"/>
      <c r="W307" s="1"/>
      <c r="AA307" s="195"/>
      <c r="AB307" s="195"/>
      <c r="AC307" s="195"/>
      <c r="AD307" s="195"/>
    </row>
    <row r="308" spans="1:40" ht="23.1" customHeight="1">
      <c r="A308" s="8"/>
      <c r="B308" s="85"/>
      <c r="C308" s="1"/>
      <c r="D308" s="1"/>
      <c r="E308" s="1"/>
      <c r="F308" s="183"/>
      <c r="G308" s="183" t="s">
        <v>425</v>
      </c>
      <c r="H308" s="325"/>
      <c r="I308" s="325"/>
      <c r="J308" s="183" t="s">
        <v>399</v>
      </c>
      <c r="K308" s="39"/>
      <c r="L308" s="1"/>
      <c r="M308" s="306" t="s">
        <v>421</v>
      </c>
      <c r="N308" s="306"/>
      <c r="O308" s="1"/>
      <c r="P308" s="1"/>
      <c r="Q308" s="1"/>
      <c r="R308" s="1"/>
      <c r="S308" s="1"/>
      <c r="T308" s="1"/>
      <c r="U308" s="1"/>
      <c r="V308" s="290" t="s">
        <v>280</v>
      </c>
      <c r="W308" s="1"/>
      <c r="AA308" s="195"/>
      <c r="AB308" s="195"/>
      <c r="AC308" s="195"/>
      <c r="AD308" s="195"/>
    </row>
    <row r="309" spans="1:40" ht="23.1" customHeight="1">
      <c r="A309" s="8"/>
      <c r="B309" s="85"/>
      <c r="C309" s="1"/>
      <c r="D309" s="1"/>
      <c r="E309" s="1"/>
      <c r="F309" s="1"/>
      <c r="G309" s="1"/>
      <c r="H309" s="1"/>
      <c r="I309" s="1"/>
      <c r="J309" s="1"/>
      <c r="K309" s="1"/>
      <c r="L309" s="1"/>
      <c r="M309" s="1"/>
      <c r="N309" s="1"/>
      <c r="O309" s="1"/>
      <c r="P309" s="1"/>
      <c r="Q309" s="1"/>
      <c r="R309" s="1"/>
      <c r="S309" s="1"/>
      <c r="T309" s="1"/>
      <c r="U309" s="1"/>
      <c r="V309" s="291"/>
      <c r="W309" s="1"/>
      <c r="AA309" s="195"/>
      <c r="AB309" s="195"/>
      <c r="AC309" s="195"/>
      <c r="AD309" s="195"/>
    </row>
    <row r="310" spans="1:40" ht="23.1" customHeight="1">
      <c r="A310" s="8"/>
      <c r="B310" s="85"/>
      <c r="C310" s="1"/>
      <c r="D310" s="1"/>
      <c r="E310" s="1"/>
      <c r="F310" s="1"/>
      <c r="G310" s="25" t="s">
        <v>426</v>
      </c>
      <c r="H310" s="325"/>
      <c r="I310" s="325"/>
      <c r="J310" s="183" t="s">
        <v>399</v>
      </c>
      <c r="K310" s="1"/>
      <c r="L310" s="1"/>
      <c r="M310" s="306" t="s">
        <v>882</v>
      </c>
      <c r="N310" s="306"/>
      <c r="O310" s="1"/>
      <c r="P310" s="1"/>
      <c r="Q310" s="1"/>
      <c r="R310" s="1"/>
      <c r="S310" s="1"/>
      <c r="T310" s="1"/>
      <c r="U310" s="1"/>
      <c r="V310" s="290" t="s">
        <v>280</v>
      </c>
      <c r="W310" s="1"/>
      <c r="AA310" s="195"/>
      <c r="AB310" s="195"/>
      <c r="AC310" s="195"/>
      <c r="AD310" s="195"/>
      <c r="AL310" s="195"/>
      <c r="AM310" s="195"/>
      <c r="AN310" s="195"/>
    </row>
    <row r="311" spans="1:40" ht="23.1" customHeight="1">
      <c r="A311" s="8"/>
      <c r="B311" s="85"/>
      <c r="C311" s="1"/>
      <c r="D311" s="1"/>
      <c r="E311" s="1"/>
      <c r="F311" s="1"/>
      <c r="G311" s="1"/>
      <c r="H311" s="1"/>
      <c r="I311" s="1"/>
      <c r="J311" s="1"/>
      <c r="K311" s="1"/>
      <c r="L311" s="1"/>
      <c r="M311" s="1"/>
      <c r="N311" s="1"/>
      <c r="O311" s="1"/>
      <c r="P311" s="1"/>
      <c r="Q311" s="1"/>
      <c r="R311" s="1"/>
      <c r="S311" s="1"/>
      <c r="T311" s="1"/>
      <c r="U311" s="1"/>
      <c r="V311" s="291"/>
      <c r="W311" s="1"/>
      <c r="AA311" s="195"/>
      <c r="AB311" s="195"/>
      <c r="AC311" s="195"/>
      <c r="AD311" s="195"/>
      <c r="AL311" s="195"/>
      <c r="AM311" s="195"/>
      <c r="AN311" s="195"/>
    </row>
    <row r="312" spans="1:40" ht="20.100000000000001" customHeight="1">
      <c r="A312" s="8"/>
      <c r="B312" s="1"/>
      <c r="C312" s="1"/>
      <c r="D312" s="1"/>
      <c r="E312" s="1"/>
      <c r="F312" s="1"/>
      <c r="G312" s="1"/>
      <c r="H312" s="1"/>
      <c r="I312" s="1"/>
      <c r="J312" s="1"/>
      <c r="K312" s="1"/>
      <c r="L312" s="1"/>
      <c r="M312" s="1"/>
      <c r="N312" s="1"/>
      <c r="O312" s="1"/>
      <c r="P312" s="1"/>
      <c r="Q312" s="1"/>
      <c r="R312" s="1"/>
      <c r="S312" s="1"/>
      <c r="T312" s="1"/>
      <c r="U312" s="1"/>
      <c r="V312" s="291"/>
      <c r="W312" s="1"/>
    </row>
    <row r="313" spans="1:40" ht="25.15" customHeight="1">
      <c r="A313" s="8"/>
      <c r="B313" s="9">
        <v>39</v>
      </c>
      <c r="C313" s="2" t="s">
        <v>481</v>
      </c>
      <c r="D313" s="2"/>
      <c r="E313" s="2"/>
      <c r="F313" s="2"/>
      <c r="G313" s="2"/>
      <c r="H313" s="2"/>
      <c r="I313" s="2"/>
      <c r="J313" s="2"/>
      <c r="K313" s="1"/>
      <c r="L313" s="9">
        <v>40</v>
      </c>
      <c r="M313" s="2" t="s">
        <v>484</v>
      </c>
      <c r="N313" s="2"/>
      <c r="O313" s="2"/>
      <c r="P313" s="2"/>
      <c r="Q313" s="2"/>
      <c r="R313" s="2"/>
      <c r="S313" s="2"/>
      <c r="T313" s="2"/>
      <c r="U313" s="1"/>
      <c r="V313" s="291"/>
      <c r="W313" s="46"/>
    </row>
    <row r="314" spans="1:40" ht="9.9499999999999993" customHeight="1">
      <c r="A314" s="8"/>
      <c r="B314" s="1"/>
      <c r="C314" s="1"/>
      <c r="D314" s="1"/>
      <c r="E314" s="1"/>
      <c r="F314" s="1"/>
      <c r="G314" s="1"/>
      <c r="H314" s="1"/>
      <c r="I314" s="1"/>
      <c r="J314" s="1"/>
      <c r="K314" s="1"/>
      <c r="L314" s="1"/>
      <c r="M314" s="1"/>
      <c r="N314" s="1"/>
      <c r="O314" s="1"/>
      <c r="P314" s="1"/>
      <c r="Q314" s="1"/>
      <c r="R314" s="1"/>
      <c r="S314" s="1"/>
      <c r="T314" s="1"/>
      <c r="U314" s="1"/>
      <c r="V314" s="291"/>
      <c r="W314" s="46"/>
    </row>
    <row r="315" spans="1:40" ht="21.95" customHeight="1">
      <c r="A315" s="8"/>
      <c r="B315" s="85"/>
      <c r="C315" s="1"/>
      <c r="D315" s="1"/>
      <c r="E315" s="1"/>
      <c r="F315" s="1"/>
      <c r="G315" s="1"/>
      <c r="H315" s="1"/>
      <c r="I315" s="1"/>
      <c r="J315" s="10"/>
      <c r="K315" s="1"/>
      <c r="L315" s="85"/>
      <c r="M315" s="1"/>
      <c r="N315" s="1"/>
      <c r="O315" s="1"/>
      <c r="P315" s="1"/>
      <c r="Q315" s="1"/>
      <c r="R315" s="1"/>
      <c r="S315" s="10"/>
      <c r="T315" s="1"/>
      <c r="U315" s="1"/>
      <c r="V315" s="291"/>
      <c r="W315" s="46"/>
    </row>
    <row r="316" spans="1:40" ht="21.95" customHeight="1">
      <c r="A316" s="8"/>
      <c r="B316" s="85"/>
      <c r="C316" s="1"/>
      <c r="D316" s="1"/>
      <c r="E316" s="1"/>
      <c r="F316" s="1"/>
      <c r="G316" s="1"/>
      <c r="H316" s="1"/>
      <c r="I316" s="1"/>
      <c r="J316" s="1"/>
      <c r="K316" s="1"/>
      <c r="L316" s="85"/>
      <c r="M316" s="1"/>
      <c r="N316" s="1"/>
      <c r="O316" s="1"/>
      <c r="P316" s="1"/>
      <c r="Q316" s="1"/>
      <c r="R316" s="1"/>
      <c r="S316" s="1"/>
      <c r="T316" s="1"/>
      <c r="U316" s="1"/>
      <c r="V316" s="291"/>
      <c r="W316" s="1"/>
    </row>
    <row r="317" spans="1:40" ht="21.95" customHeight="1">
      <c r="A317" s="8"/>
      <c r="B317" s="85"/>
      <c r="C317" s="1"/>
      <c r="D317" s="1"/>
      <c r="E317" s="1"/>
      <c r="F317" s="1"/>
      <c r="G317" s="1"/>
      <c r="H317" s="1"/>
      <c r="I317" s="1"/>
      <c r="J317" s="1"/>
      <c r="K317" s="1"/>
      <c r="L317" s="85"/>
      <c r="M317" s="1"/>
      <c r="N317" s="1"/>
      <c r="O317" s="1"/>
      <c r="P317" s="1"/>
      <c r="Q317" s="1"/>
      <c r="R317" s="1"/>
      <c r="S317" s="1"/>
      <c r="T317" s="1"/>
      <c r="U317" s="1"/>
      <c r="V317" s="291"/>
      <c r="W317" s="1"/>
      <c r="AC317" s="211"/>
    </row>
    <row r="318" spans="1:40" ht="21.95" customHeight="1">
      <c r="A318" s="8"/>
      <c r="B318" s="85"/>
      <c r="C318" s="1"/>
      <c r="D318" s="1"/>
      <c r="E318" s="1"/>
      <c r="F318" s="1"/>
      <c r="G318" s="1"/>
      <c r="H318" s="1"/>
      <c r="I318" s="1"/>
      <c r="J318" s="1"/>
      <c r="K318" s="1"/>
      <c r="L318" s="85"/>
      <c r="M318" s="1"/>
      <c r="N318" s="1"/>
      <c r="O318" s="1"/>
      <c r="P318" s="1"/>
      <c r="Q318" s="1"/>
      <c r="R318" s="1"/>
      <c r="S318" s="1"/>
      <c r="T318" s="1"/>
      <c r="U318" s="1"/>
      <c r="V318" s="291"/>
      <c r="W318" s="1"/>
      <c r="AC318" s="211"/>
    </row>
    <row r="319" spans="1:40" ht="21.95" customHeight="1">
      <c r="A319" s="8"/>
      <c r="B319" s="85"/>
      <c r="C319" s="1"/>
      <c r="D319" s="1"/>
      <c r="E319" s="1"/>
      <c r="F319" s="1"/>
      <c r="G319" s="1"/>
      <c r="H319" s="1"/>
      <c r="I319" s="1"/>
      <c r="J319" s="1"/>
      <c r="K319" s="1"/>
      <c r="L319" s="85"/>
      <c r="M319" s="1"/>
      <c r="N319" s="1"/>
      <c r="O319" s="1"/>
      <c r="P319" s="1"/>
      <c r="Q319" s="1"/>
      <c r="R319" s="1"/>
      <c r="S319" s="1"/>
      <c r="T319" s="1"/>
      <c r="U319" s="1"/>
      <c r="V319" s="291"/>
      <c r="W319" s="1"/>
      <c r="AC319" s="211"/>
    </row>
    <row r="320" spans="1:40" ht="21.95" customHeight="1">
      <c r="A320" s="8"/>
      <c r="B320" s="85"/>
      <c r="C320" s="1"/>
      <c r="D320" s="1"/>
      <c r="E320" s="1"/>
      <c r="F320" s="1"/>
      <c r="G320" s="1"/>
      <c r="H320" s="1"/>
      <c r="I320" s="1"/>
      <c r="J320" s="1"/>
      <c r="K320" s="1"/>
      <c r="L320" s="85"/>
      <c r="M320" s="1"/>
      <c r="N320" s="1"/>
      <c r="O320" s="1"/>
      <c r="P320" s="1"/>
      <c r="Q320" s="1"/>
      <c r="R320" s="1"/>
      <c r="S320" s="1"/>
      <c r="T320" s="1"/>
      <c r="U320" s="1"/>
      <c r="V320" s="291"/>
      <c r="W320" s="1"/>
      <c r="AC320" s="211"/>
    </row>
    <row r="321" spans="1:40" ht="21.95" customHeight="1">
      <c r="A321" s="8"/>
      <c r="B321" s="85"/>
      <c r="C321" s="1"/>
      <c r="D321" s="1"/>
      <c r="E321" s="1"/>
      <c r="F321" s="1"/>
      <c r="G321" s="1"/>
      <c r="H321" s="1"/>
      <c r="I321" s="1"/>
      <c r="J321" s="1"/>
      <c r="K321" s="1"/>
      <c r="L321" s="85"/>
      <c r="M321" s="1"/>
      <c r="N321" s="1"/>
      <c r="O321" s="1"/>
      <c r="P321" s="1"/>
      <c r="Q321" s="1"/>
      <c r="R321" s="1"/>
      <c r="S321" s="1"/>
      <c r="T321" s="1"/>
      <c r="U321" s="1"/>
      <c r="V321" s="291"/>
      <c r="W321" s="1"/>
      <c r="AC321" s="211"/>
    </row>
    <row r="322" spans="1:40" ht="21.95" customHeight="1">
      <c r="A322" s="8"/>
      <c r="B322" s="85"/>
      <c r="C322" s="1"/>
      <c r="D322" s="1"/>
      <c r="E322" s="183" t="s">
        <v>282</v>
      </c>
      <c r="F322" s="317"/>
      <c r="G322" s="317"/>
      <c r="H322" s="317"/>
      <c r="I322" s="317"/>
      <c r="J322" s="25" t="s">
        <v>58</v>
      </c>
      <c r="K322" s="1"/>
      <c r="L322" s="85"/>
      <c r="M322" s="1"/>
      <c r="N322" s="1"/>
      <c r="O322" s="1"/>
      <c r="P322" s="1"/>
      <c r="Q322" s="1"/>
      <c r="R322" s="1"/>
      <c r="S322" s="1"/>
      <c r="T322" s="1"/>
      <c r="U322" s="1"/>
      <c r="V322" s="290" t="s">
        <v>430</v>
      </c>
      <c r="W322" s="1"/>
      <c r="AC322" s="211"/>
    </row>
    <row r="323" spans="1:40" ht="21.95" customHeight="1">
      <c r="A323" s="8"/>
      <c r="B323" s="85"/>
      <c r="C323" s="1"/>
      <c r="D323" s="1"/>
      <c r="E323" s="1"/>
      <c r="F323" s="1"/>
      <c r="G323" s="1"/>
      <c r="H323" s="1"/>
      <c r="I323" s="1"/>
      <c r="J323" s="1"/>
      <c r="K323" s="1"/>
      <c r="L323" s="85"/>
      <c r="M323" s="1"/>
      <c r="N323" s="1"/>
      <c r="O323" s="183" t="s">
        <v>282</v>
      </c>
      <c r="P323" s="317"/>
      <c r="Q323" s="317"/>
      <c r="R323" s="317"/>
      <c r="S323" s="25" t="s">
        <v>58</v>
      </c>
      <c r="T323" s="1"/>
      <c r="U323" s="1"/>
      <c r="V323" s="290" t="s">
        <v>847</v>
      </c>
      <c r="W323" s="1"/>
      <c r="AC323" s="211"/>
    </row>
    <row r="324" spans="1:40" ht="5.0999999999999996" customHeight="1">
      <c r="A324" s="8"/>
      <c r="B324" s="1"/>
      <c r="C324" s="1"/>
      <c r="D324" s="1"/>
      <c r="E324" s="1"/>
      <c r="F324" s="1"/>
      <c r="G324" s="1"/>
      <c r="H324" s="1"/>
      <c r="I324" s="1"/>
      <c r="J324" s="1"/>
      <c r="K324" s="1"/>
      <c r="L324" s="1"/>
      <c r="M324" s="1"/>
      <c r="N324" s="1"/>
      <c r="O324" s="1"/>
      <c r="P324" s="1"/>
      <c r="Q324" s="1"/>
      <c r="R324" s="1"/>
      <c r="S324" s="1"/>
      <c r="T324" s="1"/>
      <c r="U324" s="1"/>
      <c r="V324" s="291"/>
      <c r="W324" s="1"/>
    </row>
    <row r="325" spans="1:40" ht="20.100000000000001" customHeight="1">
      <c r="A325" s="8"/>
      <c r="B325" s="33" t="s">
        <v>59</v>
      </c>
      <c r="C325" s="1"/>
      <c r="D325" s="1"/>
      <c r="E325" s="1"/>
      <c r="F325" s="1"/>
      <c r="G325" s="1"/>
      <c r="H325" s="1"/>
      <c r="I325" s="1"/>
      <c r="J325" s="1"/>
      <c r="K325" s="1"/>
      <c r="L325" s="1"/>
      <c r="M325" s="1"/>
      <c r="N325" s="1"/>
      <c r="O325" s="1"/>
      <c r="P325" s="1"/>
      <c r="Q325" s="1"/>
      <c r="R325" s="1"/>
      <c r="S325" s="1"/>
      <c r="T325" s="1"/>
      <c r="U325" s="1"/>
      <c r="V325" s="291"/>
      <c r="W325" s="1"/>
    </row>
    <row r="326" spans="1:40" ht="25.15" customHeight="1">
      <c r="A326" s="8"/>
      <c r="B326" s="9">
        <v>41</v>
      </c>
      <c r="C326" s="2" t="s">
        <v>475</v>
      </c>
      <c r="D326" s="2"/>
      <c r="E326" s="2"/>
      <c r="F326" s="2"/>
      <c r="G326" s="2"/>
      <c r="H326" s="2"/>
      <c r="I326" s="2"/>
      <c r="J326" s="2"/>
      <c r="K326" s="2"/>
      <c r="L326" s="2"/>
      <c r="M326" s="2"/>
      <c r="N326" s="2"/>
      <c r="O326" s="2"/>
      <c r="P326" s="2"/>
      <c r="Q326" s="2"/>
      <c r="R326" s="2"/>
      <c r="S326" s="2"/>
      <c r="T326" s="2"/>
      <c r="U326" s="1"/>
      <c r="V326" s="291"/>
      <c r="W326" s="46"/>
      <c r="AA326" s="195"/>
      <c r="AB326" s="195"/>
      <c r="AC326" s="195"/>
      <c r="AD326" s="195"/>
    </row>
    <row r="327" spans="1:40" ht="9.9499999999999993" customHeight="1">
      <c r="A327" s="8"/>
      <c r="B327" s="1"/>
      <c r="C327" s="1"/>
      <c r="D327" s="1"/>
      <c r="E327" s="1"/>
      <c r="F327" s="1"/>
      <c r="G327" s="1"/>
      <c r="H327" s="1"/>
      <c r="I327" s="1"/>
      <c r="J327" s="1"/>
      <c r="K327" s="1"/>
      <c r="L327" s="1"/>
      <c r="M327" s="1"/>
      <c r="N327" s="1"/>
      <c r="O327" s="1"/>
      <c r="P327" s="1"/>
      <c r="Q327" s="1"/>
      <c r="R327" s="1"/>
      <c r="S327" s="1"/>
      <c r="T327" s="1"/>
      <c r="U327" s="1"/>
      <c r="V327" s="291"/>
      <c r="W327" s="46"/>
    </row>
    <row r="328" spans="1:40" ht="25.15" customHeight="1">
      <c r="A328" s="8"/>
      <c r="B328" s="85"/>
      <c r="C328" s="1"/>
      <c r="D328" s="1"/>
      <c r="E328" s="1"/>
      <c r="F328" s="1"/>
      <c r="G328" s="183" t="s">
        <v>425</v>
      </c>
      <c r="H328" s="325"/>
      <c r="I328" s="325"/>
      <c r="J328" s="183" t="s">
        <v>399</v>
      </c>
      <c r="K328" s="39"/>
      <c r="L328" s="1"/>
      <c r="M328" s="306" t="s">
        <v>448</v>
      </c>
      <c r="N328" s="306"/>
      <c r="O328" s="1"/>
      <c r="P328" s="1"/>
      <c r="Q328" s="1"/>
      <c r="R328" s="1"/>
      <c r="S328" s="1"/>
      <c r="T328" s="1"/>
      <c r="U328" s="1"/>
      <c r="V328" s="290" t="s">
        <v>392</v>
      </c>
      <c r="W328" s="1"/>
      <c r="AA328" s="195"/>
      <c r="AB328" s="195"/>
      <c r="AC328" s="195"/>
      <c r="AD328" s="195"/>
    </row>
    <row r="329" spans="1:40" ht="25.15" customHeight="1">
      <c r="A329" s="8"/>
      <c r="B329" s="85"/>
      <c r="C329" s="1"/>
      <c r="D329" s="1"/>
      <c r="E329" s="1"/>
      <c r="F329" s="1"/>
      <c r="G329" s="1"/>
      <c r="H329" s="1"/>
      <c r="I329" s="1"/>
      <c r="J329" s="1"/>
      <c r="K329" s="1"/>
      <c r="L329" s="1"/>
      <c r="M329" s="1"/>
      <c r="N329" s="1"/>
      <c r="O329" s="1"/>
      <c r="P329" s="1"/>
      <c r="Q329" s="1"/>
      <c r="R329" s="1"/>
      <c r="S329" s="1"/>
      <c r="T329" s="1"/>
      <c r="U329" s="1"/>
      <c r="V329" s="291"/>
      <c r="W329" s="1"/>
      <c r="AA329" s="195"/>
      <c r="AB329" s="195"/>
      <c r="AC329" s="195"/>
      <c r="AD329" s="195"/>
    </row>
    <row r="330" spans="1:40" ht="25.15" customHeight="1">
      <c r="A330" s="8"/>
      <c r="B330" s="85"/>
      <c r="C330" s="1"/>
      <c r="D330" s="1"/>
      <c r="E330" s="1"/>
      <c r="F330" s="1"/>
      <c r="G330" s="183" t="s">
        <v>432</v>
      </c>
      <c r="H330" s="325"/>
      <c r="I330" s="325"/>
      <c r="J330" s="183" t="s">
        <v>399</v>
      </c>
      <c r="K330" s="1"/>
      <c r="L330" s="1"/>
      <c r="M330" s="306" t="s">
        <v>883</v>
      </c>
      <c r="N330" s="306"/>
      <c r="O330" s="1"/>
      <c r="P330" s="1"/>
      <c r="Q330" s="1"/>
      <c r="R330" s="1"/>
      <c r="S330" s="1"/>
      <c r="T330" s="1"/>
      <c r="U330" s="1"/>
      <c r="V330" s="290" t="s">
        <v>392</v>
      </c>
      <c r="W330" s="1"/>
      <c r="AA330" s="195"/>
      <c r="AB330" s="195"/>
      <c r="AC330" s="195"/>
      <c r="AD330" s="195"/>
      <c r="AL330" s="195"/>
      <c r="AM330" s="195"/>
      <c r="AN330" s="195"/>
    </row>
    <row r="331" spans="1:40" ht="25.15" customHeight="1">
      <c r="A331" s="8"/>
      <c r="B331" s="85"/>
      <c r="C331" s="1"/>
      <c r="D331" s="1"/>
      <c r="E331" s="1"/>
      <c r="F331" s="1"/>
      <c r="G331" s="1"/>
      <c r="H331" s="1"/>
      <c r="I331" s="1"/>
      <c r="J331" s="1"/>
      <c r="K331" s="1"/>
      <c r="L331" s="1"/>
      <c r="M331" s="1"/>
      <c r="N331" s="1"/>
      <c r="O331" s="1"/>
      <c r="P331" s="1"/>
      <c r="Q331" s="1"/>
      <c r="R331" s="1"/>
      <c r="S331" s="1"/>
      <c r="T331" s="1"/>
      <c r="U331" s="1"/>
      <c r="V331" s="291"/>
      <c r="W331" s="1"/>
      <c r="AA331" s="195"/>
      <c r="AB331" s="195"/>
      <c r="AC331" s="195"/>
      <c r="AD331" s="195"/>
      <c r="AL331" s="195"/>
      <c r="AM331" s="195"/>
      <c r="AN331" s="195"/>
    </row>
    <row r="332" spans="1:40" ht="20.100000000000001" customHeight="1">
      <c r="A332" s="8"/>
      <c r="B332" s="1"/>
      <c r="C332" s="1"/>
      <c r="D332" s="1"/>
      <c r="E332" s="1"/>
      <c r="F332" s="1"/>
      <c r="G332" s="1"/>
      <c r="H332" s="1"/>
      <c r="I332" s="1"/>
      <c r="J332" s="1"/>
      <c r="K332" s="1"/>
      <c r="L332" s="1"/>
      <c r="M332" s="1"/>
      <c r="N332" s="1"/>
      <c r="O332" s="1"/>
      <c r="P332" s="1"/>
      <c r="Q332" s="1"/>
      <c r="R332" s="1"/>
      <c r="S332" s="1"/>
      <c r="T332" s="1"/>
      <c r="U332" s="1"/>
      <c r="V332" s="291"/>
      <c r="W332" s="1"/>
    </row>
    <row r="333" spans="1:40" ht="25.15" customHeight="1">
      <c r="A333" s="8"/>
      <c r="B333" s="9">
        <v>42</v>
      </c>
      <c r="C333" s="2" t="s">
        <v>485</v>
      </c>
      <c r="D333" s="2"/>
      <c r="E333" s="2"/>
      <c r="F333" s="2"/>
      <c r="G333" s="2"/>
      <c r="H333" s="2"/>
      <c r="I333" s="2"/>
      <c r="J333" s="2"/>
      <c r="K333" s="1"/>
      <c r="L333" s="9">
        <v>43</v>
      </c>
      <c r="M333" s="2" t="s">
        <v>486</v>
      </c>
      <c r="N333" s="2"/>
      <c r="O333" s="2"/>
      <c r="P333" s="2"/>
      <c r="Q333" s="2"/>
      <c r="R333" s="2"/>
      <c r="S333" s="2"/>
      <c r="T333" s="2"/>
      <c r="U333" s="1"/>
      <c r="V333" s="291"/>
      <c r="W333" s="1"/>
    </row>
    <row r="334" spans="1:40" ht="9.9499999999999993" customHeight="1">
      <c r="A334" s="8"/>
      <c r="B334" s="1"/>
      <c r="C334" s="1"/>
      <c r="D334" s="1"/>
      <c r="E334" s="1"/>
      <c r="F334" s="1"/>
      <c r="G334" s="1"/>
      <c r="H334" s="1"/>
      <c r="I334" s="1"/>
      <c r="J334" s="1"/>
      <c r="K334" s="1"/>
      <c r="L334" s="1"/>
      <c r="M334" s="1"/>
      <c r="N334" s="1"/>
      <c r="O334" s="1"/>
      <c r="P334" s="1"/>
      <c r="Q334" s="1"/>
      <c r="R334" s="1"/>
      <c r="S334" s="1"/>
      <c r="T334" s="1"/>
      <c r="U334" s="1"/>
      <c r="V334" s="291"/>
      <c r="W334" s="1"/>
    </row>
    <row r="335" spans="1:40" ht="21.95" customHeight="1">
      <c r="A335" s="8"/>
      <c r="B335" s="85"/>
      <c r="C335" s="1"/>
      <c r="D335" s="1"/>
      <c r="E335" s="1"/>
      <c r="F335" s="1"/>
      <c r="G335" s="1"/>
      <c r="H335" s="1"/>
      <c r="I335" s="1"/>
      <c r="J335" s="10"/>
      <c r="K335" s="1"/>
      <c r="L335" s="85"/>
      <c r="M335" s="1"/>
      <c r="N335" s="1"/>
      <c r="O335" s="1"/>
      <c r="P335" s="1"/>
      <c r="Q335" s="1"/>
      <c r="R335" s="1"/>
      <c r="S335" s="10"/>
      <c r="T335" s="1"/>
      <c r="U335" s="1"/>
      <c r="V335" s="291"/>
      <c r="W335" s="1"/>
    </row>
    <row r="336" spans="1:40" ht="21.95" customHeight="1">
      <c r="A336" s="8"/>
      <c r="B336" s="85"/>
      <c r="C336" s="1"/>
      <c r="D336" s="1"/>
      <c r="E336" s="1"/>
      <c r="F336" s="1"/>
      <c r="G336" s="1"/>
      <c r="H336" s="1"/>
      <c r="I336" s="1"/>
      <c r="J336" s="1"/>
      <c r="K336" s="1"/>
      <c r="L336" s="85"/>
      <c r="M336" s="1"/>
      <c r="N336" s="1"/>
      <c r="O336" s="1"/>
      <c r="P336" s="1"/>
      <c r="Q336" s="1"/>
      <c r="R336" s="1"/>
      <c r="S336" s="1"/>
      <c r="T336" s="1"/>
      <c r="U336" s="1"/>
      <c r="V336" s="291"/>
      <c r="W336" s="1"/>
    </row>
    <row r="337" spans="1:33" ht="21.95" customHeight="1">
      <c r="A337" s="8"/>
      <c r="B337" s="85"/>
      <c r="C337" s="1"/>
      <c r="D337" s="1"/>
      <c r="E337" s="1"/>
      <c r="F337" s="1"/>
      <c r="G337" s="1"/>
      <c r="H337" s="1"/>
      <c r="I337" s="1"/>
      <c r="J337" s="1"/>
      <c r="K337" s="1"/>
      <c r="L337" s="85"/>
      <c r="M337" s="1"/>
      <c r="N337" s="1"/>
      <c r="O337" s="1"/>
      <c r="P337" s="1"/>
      <c r="Q337" s="1"/>
      <c r="R337" s="1"/>
      <c r="S337" s="1"/>
      <c r="T337" s="1"/>
      <c r="U337" s="1"/>
      <c r="V337" s="291"/>
      <c r="W337" s="1"/>
      <c r="AC337" s="211"/>
    </row>
    <row r="338" spans="1:33" ht="21.95" customHeight="1">
      <c r="A338" s="8"/>
      <c r="B338" s="85"/>
      <c r="C338" s="1"/>
      <c r="D338" s="1"/>
      <c r="E338" s="1"/>
      <c r="F338" s="1"/>
      <c r="G338" s="1"/>
      <c r="H338" s="1"/>
      <c r="I338" s="1"/>
      <c r="J338" s="1"/>
      <c r="K338" s="1"/>
      <c r="L338" s="85"/>
      <c r="M338" s="1"/>
      <c r="N338" s="1"/>
      <c r="O338" s="1"/>
      <c r="P338" s="1"/>
      <c r="Q338" s="1"/>
      <c r="R338" s="1"/>
      <c r="S338" s="1"/>
      <c r="T338" s="1"/>
      <c r="U338" s="1"/>
      <c r="V338" s="291"/>
      <c r="W338" s="1"/>
      <c r="AC338" s="211"/>
    </row>
    <row r="339" spans="1:33" ht="21.95" customHeight="1">
      <c r="A339" s="8"/>
      <c r="B339" s="85"/>
      <c r="C339" s="1"/>
      <c r="D339" s="1"/>
      <c r="E339" s="1"/>
      <c r="F339" s="1"/>
      <c r="G339" s="1"/>
      <c r="H339" s="1"/>
      <c r="I339" s="1"/>
      <c r="J339" s="1"/>
      <c r="K339" s="1"/>
      <c r="L339" s="85"/>
      <c r="M339" s="1"/>
      <c r="N339" s="1"/>
      <c r="O339" s="1"/>
      <c r="P339" s="1"/>
      <c r="Q339" s="1"/>
      <c r="R339" s="1"/>
      <c r="S339" s="1"/>
      <c r="T339" s="1"/>
      <c r="U339" s="1"/>
      <c r="V339" s="291"/>
      <c r="W339" s="1"/>
      <c r="AC339" s="211"/>
    </row>
    <row r="340" spans="1:33" ht="21.95" customHeight="1">
      <c r="A340" s="8"/>
      <c r="B340" s="85"/>
      <c r="C340" s="1"/>
      <c r="D340" s="1"/>
      <c r="E340" s="1"/>
      <c r="F340" s="1"/>
      <c r="G340" s="1"/>
      <c r="H340" s="1"/>
      <c r="I340" s="1"/>
      <c r="J340" s="1"/>
      <c r="K340" s="1"/>
      <c r="L340" s="85"/>
      <c r="M340" s="1"/>
      <c r="N340" s="1"/>
      <c r="O340" s="1"/>
      <c r="P340" s="1"/>
      <c r="Q340" s="1"/>
      <c r="R340" s="1"/>
      <c r="S340" s="1"/>
      <c r="T340" s="1"/>
      <c r="U340" s="1"/>
      <c r="V340" s="291"/>
      <c r="W340" s="1"/>
      <c r="AC340" s="211"/>
    </row>
    <row r="341" spans="1:33" ht="21.95" customHeight="1">
      <c r="A341" s="8"/>
      <c r="B341" s="85"/>
      <c r="C341" s="1"/>
      <c r="D341" s="1"/>
      <c r="E341" s="1"/>
      <c r="F341" s="1"/>
      <c r="G341" s="1"/>
      <c r="H341" s="1"/>
      <c r="I341" s="1"/>
      <c r="J341" s="1"/>
      <c r="K341" s="1"/>
      <c r="L341" s="85"/>
      <c r="M341" s="1"/>
      <c r="N341" s="1"/>
      <c r="O341" s="1"/>
      <c r="P341" s="1"/>
      <c r="Q341" s="1"/>
      <c r="R341" s="1"/>
      <c r="S341" s="1"/>
      <c r="T341" s="1"/>
      <c r="U341" s="1"/>
      <c r="V341" s="291"/>
      <c r="W341" s="1"/>
      <c r="AC341" s="211"/>
    </row>
    <row r="342" spans="1:33" ht="21.95" customHeight="1">
      <c r="A342" s="8"/>
      <c r="B342" s="85"/>
      <c r="C342" s="1"/>
      <c r="D342" s="1"/>
      <c r="E342" s="183" t="s">
        <v>424</v>
      </c>
      <c r="F342" s="317"/>
      <c r="G342" s="317"/>
      <c r="H342" s="317"/>
      <c r="I342" s="317"/>
      <c r="J342" s="183" t="s">
        <v>58</v>
      </c>
      <c r="K342" s="1"/>
      <c r="L342" s="85"/>
      <c r="M342" s="1"/>
      <c r="N342" s="1"/>
      <c r="O342" s="1"/>
      <c r="P342" s="1"/>
      <c r="Q342" s="1"/>
      <c r="R342" s="1"/>
      <c r="S342" s="1"/>
      <c r="T342" s="1"/>
      <c r="U342" s="1"/>
      <c r="V342" s="290" t="s">
        <v>427</v>
      </c>
      <c r="W342" s="1"/>
      <c r="AC342" s="211"/>
    </row>
    <row r="343" spans="1:33" ht="21.95" customHeight="1">
      <c r="A343" s="8"/>
      <c r="B343" s="85"/>
      <c r="C343" s="1"/>
      <c r="D343" s="1"/>
      <c r="E343" s="1"/>
      <c r="F343" s="1"/>
      <c r="G343" s="1"/>
      <c r="H343" s="1"/>
      <c r="I343" s="1"/>
      <c r="J343" s="1"/>
      <c r="K343" s="1"/>
      <c r="L343" s="85"/>
      <c r="M343" s="1"/>
      <c r="N343" s="1"/>
      <c r="O343" s="182" t="s">
        <v>282</v>
      </c>
      <c r="P343" s="317"/>
      <c r="Q343" s="317"/>
      <c r="R343" s="317"/>
      <c r="S343" s="183" t="s">
        <v>58</v>
      </c>
      <c r="T343" s="1"/>
      <c r="U343" s="1"/>
      <c r="V343" s="290" t="s">
        <v>427</v>
      </c>
      <c r="W343" s="1"/>
      <c r="AC343" s="211"/>
    </row>
    <row r="344" spans="1:33" ht="10.5" customHeight="1">
      <c r="A344" s="8"/>
      <c r="B344" s="1"/>
      <c r="C344" s="1"/>
      <c r="D344" s="1"/>
      <c r="E344" s="1"/>
      <c r="F344" s="1"/>
      <c r="G344" s="1"/>
      <c r="H344" s="1"/>
      <c r="I344" s="1"/>
      <c r="J344" s="1"/>
      <c r="K344" s="1"/>
      <c r="L344" s="1"/>
      <c r="M344" s="1"/>
      <c r="N344" s="1"/>
      <c r="O344" s="1"/>
      <c r="P344" s="1"/>
      <c r="Q344" s="1"/>
      <c r="R344" s="1"/>
      <c r="S344" s="1"/>
      <c r="T344" s="1"/>
      <c r="U344" s="1"/>
      <c r="V344" s="291"/>
      <c r="W344" s="1"/>
    </row>
    <row r="345" spans="1:33" ht="20.100000000000001" customHeight="1">
      <c r="A345" s="9">
        <v>44</v>
      </c>
      <c r="B345" s="2" t="s">
        <v>476</v>
      </c>
      <c r="C345" s="2"/>
      <c r="D345" s="2"/>
      <c r="E345" s="2"/>
      <c r="F345" s="2"/>
      <c r="G345" s="2"/>
      <c r="H345" s="2"/>
      <c r="I345" s="2"/>
      <c r="J345" s="2"/>
      <c r="K345" s="2"/>
      <c r="L345" s="2"/>
      <c r="M345" s="2"/>
      <c r="N345" s="2"/>
      <c r="O345" s="2"/>
      <c r="P345" s="2"/>
      <c r="Q345" s="2"/>
      <c r="R345" s="2"/>
      <c r="S345" s="2"/>
      <c r="T345" s="5"/>
      <c r="U345" s="1"/>
      <c r="V345" s="291"/>
      <c r="W345" s="1"/>
    </row>
    <row r="346" spans="1:33" ht="9.9499999999999993" customHeight="1">
      <c r="A346" s="8"/>
      <c r="B346" s="1"/>
      <c r="C346" s="1"/>
      <c r="D346" s="1"/>
      <c r="E346" s="1"/>
      <c r="F346" s="1"/>
      <c r="G346" s="1"/>
      <c r="H346" s="1"/>
      <c r="I346" s="1"/>
      <c r="J346" s="1"/>
      <c r="K346" s="1"/>
      <c r="L346" s="1"/>
      <c r="M346" s="1"/>
      <c r="N346" s="1"/>
      <c r="O346" s="1"/>
      <c r="P346" s="1"/>
      <c r="Q346" s="1"/>
      <c r="R346" s="1"/>
      <c r="S346" s="1"/>
      <c r="T346" s="1"/>
      <c r="U346" s="1"/>
      <c r="V346" s="291"/>
      <c r="W346"/>
      <c r="X346" s="195"/>
      <c r="Y346" s="195"/>
      <c r="Z346" s="195"/>
      <c r="AA346" s="195"/>
      <c r="AB346" s="195"/>
      <c r="AC346" s="195"/>
      <c r="AD346" s="195"/>
      <c r="AE346" s="195"/>
      <c r="AF346" s="195"/>
      <c r="AG346" s="195"/>
    </row>
    <row r="347" spans="1:33" ht="25.15" customHeight="1">
      <c r="A347" s="8"/>
      <c r="B347" s="85"/>
      <c r="C347" s="1"/>
      <c r="D347" s="1"/>
      <c r="E347" s="1"/>
      <c r="F347" s="306" t="s">
        <v>449</v>
      </c>
      <c r="G347" s="306"/>
      <c r="H347" s="1"/>
      <c r="I347" s="1"/>
      <c r="J347" s="1"/>
      <c r="K347" s="9">
        <v>45</v>
      </c>
      <c r="L347" s="2" t="s">
        <v>487</v>
      </c>
      <c r="M347" s="2"/>
      <c r="N347" s="2"/>
      <c r="O347" s="2"/>
      <c r="P347" s="2"/>
      <c r="Q347" s="2"/>
      <c r="R347" s="2"/>
      <c r="S347" s="2"/>
      <c r="T347" s="1"/>
      <c r="U347" s="1"/>
      <c r="V347" s="291"/>
      <c r="W347"/>
      <c r="X347" s="195"/>
      <c r="Y347" s="195"/>
      <c r="Z347" s="195"/>
      <c r="AA347" s="195"/>
      <c r="AB347" s="195"/>
      <c r="AC347" s="195"/>
      <c r="AD347" s="195"/>
      <c r="AE347" s="195"/>
      <c r="AF347" s="195"/>
      <c r="AG347" s="195"/>
    </row>
    <row r="348" spans="1:33" ht="9.9499999999999993" customHeight="1">
      <c r="A348" s="8"/>
      <c r="B348" s="85"/>
      <c r="C348" s="1"/>
      <c r="D348" s="1"/>
      <c r="E348" s="1"/>
      <c r="F348" s="1"/>
      <c r="G348" s="1"/>
      <c r="H348" s="1"/>
      <c r="I348" s="1"/>
      <c r="J348" s="1"/>
      <c r="K348" s="1"/>
      <c r="L348" s="1"/>
      <c r="M348" s="1"/>
      <c r="N348" s="1"/>
      <c r="O348" s="1"/>
      <c r="P348" s="1"/>
      <c r="Q348" s="1"/>
      <c r="R348" s="1"/>
      <c r="S348" s="1"/>
      <c r="T348" s="1"/>
      <c r="U348" s="1"/>
      <c r="V348" s="291"/>
      <c r="W348"/>
      <c r="X348" s="195"/>
      <c r="Y348" s="195"/>
      <c r="Z348" s="195"/>
      <c r="AA348" s="195"/>
      <c r="AB348" s="195"/>
      <c r="AC348" s="195"/>
      <c r="AD348" s="195"/>
      <c r="AE348" s="195"/>
      <c r="AF348" s="195"/>
      <c r="AG348" s="195"/>
    </row>
    <row r="349" spans="1:33" ht="25.15" customHeight="1">
      <c r="A349" s="8"/>
      <c r="B349" s="85"/>
      <c r="C349" s="1"/>
      <c r="D349" s="1"/>
      <c r="E349" s="1"/>
      <c r="F349" s="1"/>
      <c r="G349" s="1"/>
      <c r="H349" s="306" t="s">
        <v>533</v>
      </c>
      <c r="I349" s="306"/>
      <c r="J349" s="1"/>
      <c r="K349" s="85"/>
      <c r="L349" s="1"/>
      <c r="M349" s="1"/>
      <c r="N349" s="1"/>
      <c r="O349" s="1"/>
      <c r="P349" s="1"/>
      <c r="Q349" s="1"/>
      <c r="R349" s="1"/>
      <c r="S349" s="1"/>
      <c r="T349" s="1"/>
      <c r="U349" s="1"/>
      <c r="V349" s="291"/>
      <c r="W349"/>
      <c r="X349" s="195"/>
      <c r="Y349" s="195"/>
      <c r="Z349" s="195"/>
      <c r="AA349" s="195"/>
      <c r="AB349" s="195"/>
      <c r="AC349" s="195"/>
      <c r="AD349" s="195"/>
      <c r="AE349" s="195"/>
      <c r="AF349" s="195"/>
      <c r="AG349" s="195"/>
    </row>
    <row r="350" spans="1:33" ht="25.15" customHeight="1">
      <c r="A350" s="8"/>
      <c r="B350" s="85"/>
      <c r="C350" s="1"/>
      <c r="D350" s="1"/>
      <c r="E350" s="1"/>
      <c r="F350" s="306" t="s">
        <v>428</v>
      </c>
      <c r="G350" s="306"/>
      <c r="H350" s="1"/>
      <c r="I350" s="1"/>
      <c r="J350" s="1"/>
      <c r="K350" s="85"/>
      <c r="L350" s="1"/>
      <c r="M350" s="1"/>
      <c r="N350" s="1"/>
      <c r="O350" s="1"/>
      <c r="P350" s="1"/>
      <c r="Q350" s="1"/>
      <c r="R350" s="1"/>
      <c r="S350" s="1"/>
      <c r="T350" s="1"/>
      <c r="U350" s="1"/>
      <c r="V350" s="291"/>
      <c r="W350"/>
      <c r="X350" s="195"/>
      <c r="Y350" s="195"/>
      <c r="Z350" s="195"/>
      <c r="AA350" s="195"/>
      <c r="AB350" s="195"/>
      <c r="AC350" s="195"/>
      <c r="AD350" s="195"/>
      <c r="AE350" s="195"/>
      <c r="AF350" s="195"/>
      <c r="AG350" s="195"/>
    </row>
    <row r="351" spans="1:33" ht="25.15" customHeight="1">
      <c r="A351" s="8"/>
      <c r="B351" s="85"/>
      <c r="C351" s="1"/>
      <c r="D351" s="1"/>
      <c r="E351" s="1"/>
      <c r="F351" s="1"/>
      <c r="G351" s="1"/>
      <c r="H351" s="1"/>
      <c r="I351" s="1"/>
      <c r="J351" s="1"/>
      <c r="K351" s="85"/>
      <c r="L351" s="1"/>
      <c r="M351" s="1"/>
      <c r="N351" s="1"/>
      <c r="O351" s="1"/>
      <c r="P351" s="1"/>
      <c r="Q351" s="1"/>
      <c r="R351" s="1"/>
      <c r="S351" s="1"/>
      <c r="T351" s="1"/>
      <c r="U351" s="1"/>
      <c r="V351" s="291"/>
      <c r="W351"/>
      <c r="X351" s="195"/>
      <c r="Y351" s="195"/>
      <c r="Z351" s="195"/>
      <c r="AA351" s="195"/>
      <c r="AB351" s="195"/>
      <c r="AC351" s="195"/>
      <c r="AD351" s="195"/>
      <c r="AE351" s="195"/>
      <c r="AF351" s="195"/>
      <c r="AG351" s="195"/>
    </row>
    <row r="352" spans="1:33" ht="25.15" customHeight="1">
      <c r="A352" s="8"/>
      <c r="B352" s="1"/>
      <c r="C352" s="1"/>
      <c r="D352" s="1"/>
      <c r="E352" s="1"/>
      <c r="F352" s="1"/>
      <c r="G352" s="1"/>
      <c r="H352" s="1"/>
      <c r="I352" s="1"/>
      <c r="J352" s="1"/>
      <c r="K352" s="1"/>
      <c r="L352" s="1"/>
      <c r="M352" s="1"/>
      <c r="N352" s="1"/>
      <c r="O352" s="1"/>
      <c r="P352" s="1"/>
      <c r="Q352" s="1"/>
      <c r="R352" s="1"/>
      <c r="S352" s="1"/>
      <c r="T352" s="1"/>
      <c r="U352" s="1"/>
      <c r="V352" s="291"/>
      <c r="W352"/>
      <c r="X352" s="195"/>
      <c r="Y352" s="195"/>
      <c r="Z352" s="195"/>
      <c r="AA352" s="195"/>
      <c r="AB352" s="195"/>
      <c r="AC352" s="195"/>
      <c r="AD352" s="195"/>
      <c r="AE352" s="195"/>
      <c r="AF352" s="195"/>
      <c r="AG352" s="195"/>
    </row>
    <row r="353" spans="1:33" ht="25.15" customHeight="1">
      <c r="A353" s="8"/>
      <c r="B353" s="1"/>
      <c r="C353" s="1"/>
      <c r="D353" s="1"/>
      <c r="E353" s="1"/>
      <c r="F353" s="1"/>
      <c r="G353" s="1"/>
      <c r="H353" s="1"/>
      <c r="I353" s="1"/>
      <c r="J353" s="1"/>
      <c r="K353" s="9">
        <v>46</v>
      </c>
      <c r="L353" s="2" t="s">
        <v>488</v>
      </c>
      <c r="M353" s="2"/>
      <c r="N353" s="2"/>
      <c r="O353" s="2"/>
      <c r="P353" s="2"/>
      <c r="Q353" s="2"/>
      <c r="R353" s="2"/>
      <c r="S353" s="2"/>
      <c r="T353" s="1"/>
      <c r="U353" s="1"/>
      <c r="V353" s="291"/>
      <c r="W353"/>
      <c r="X353" s="195"/>
      <c r="Y353" s="195"/>
      <c r="Z353" s="195"/>
      <c r="AA353" s="195"/>
      <c r="AB353" s="195"/>
      <c r="AC353" s="195"/>
      <c r="AD353" s="195"/>
      <c r="AE353" s="195"/>
      <c r="AF353" s="195"/>
      <c r="AG353" s="195"/>
    </row>
    <row r="354" spans="1:33" ht="9.9499999999999993" customHeight="1">
      <c r="A354" s="8"/>
      <c r="B354" s="1"/>
      <c r="C354" s="1"/>
      <c r="D354" s="1"/>
      <c r="E354" s="1"/>
      <c r="F354" s="1"/>
      <c r="G354" s="1"/>
      <c r="H354" s="1"/>
      <c r="I354" s="1"/>
      <c r="J354" s="1"/>
      <c r="K354" s="1"/>
      <c r="L354" s="1"/>
      <c r="M354" s="1"/>
      <c r="N354" s="1"/>
      <c r="O354" s="1"/>
      <c r="P354" s="1"/>
      <c r="Q354" s="1"/>
      <c r="R354" s="1"/>
      <c r="S354" s="1"/>
      <c r="T354" s="1"/>
      <c r="U354" s="1"/>
      <c r="V354" s="291"/>
      <c r="W354"/>
      <c r="X354" s="195"/>
      <c r="Y354" s="195"/>
      <c r="Z354" s="195"/>
      <c r="AA354" s="195"/>
      <c r="AB354" s="195"/>
      <c r="AC354" s="195"/>
      <c r="AD354" s="195"/>
      <c r="AE354" s="195"/>
      <c r="AF354" s="195"/>
      <c r="AG354" s="195"/>
    </row>
    <row r="355" spans="1:33" ht="25.15" customHeight="1">
      <c r="A355" s="8"/>
      <c r="B355" s="85"/>
      <c r="C355" s="1"/>
      <c r="D355" s="1"/>
      <c r="E355" s="1"/>
      <c r="F355" s="1"/>
      <c r="G355" s="1"/>
      <c r="H355" s="1"/>
      <c r="I355" s="1"/>
      <c r="J355" s="1"/>
      <c r="K355" s="85"/>
      <c r="L355" s="1"/>
      <c r="M355" s="1"/>
      <c r="N355" s="1"/>
      <c r="O355" s="1"/>
      <c r="P355" s="1"/>
      <c r="Q355" s="1"/>
      <c r="R355" s="1"/>
      <c r="S355" s="1"/>
      <c r="T355" s="1"/>
      <c r="U355" s="1"/>
      <c r="V355" s="291"/>
      <c r="W355"/>
      <c r="X355" s="195"/>
      <c r="Y355" s="195"/>
      <c r="Z355" s="195"/>
      <c r="AA355" s="195"/>
      <c r="AB355" s="195"/>
      <c r="AC355" s="195"/>
      <c r="AD355" s="195"/>
      <c r="AE355" s="195"/>
      <c r="AF355" s="195"/>
      <c r="AG355" s="195"/>
    </row>
    <row r="356" spans="1:33" ht="25.15" customHeight="1">
      <c r="A356" s="8"/>
      <c r="B356" s="85"/>
      <c r="C356" s="1"/>
      <c r="D356" s="1"/>
      <c r="E356" s="1"/>
      <c r="F356" s="1"/>
      <c r="G356" s="1"/>
      <c r="H356" s="1"/>
      <c r="I356" s="1"/>
      <c r="J356" s="1"/>
      <c r="K356" s="85"/>
      <c r="L356" s="1"/>
      <c r="M356" s="1"/>
      <c r="N356" s="1"/>
      <c r="O356" s="1"/>
      <c r="P356" s="1"/>
      <c r="Q356" s="1"/>
      <c r="R356" s="1"/>
      <c r="S356" s="1"/>
      <c r="T356" s="1"/>
      <c r="U356" s="1"/>
      <c r="V356" s="291"/>
      <c r="W356"/>
      <c r="X356" s="195"/>
      <c r="Y356" s="195"/>
      <c r="Z356" s="195"/>
      <c r="AA356" s="195"/>
      <c r="AB356" s="195"/>
      <c r="AC356" s="195"/>
      <c r="AD356" s="195"/>
      <c r="AE356" s="195"/>
      <c r="AF356" s="195"/>
      <c r="AG356" s="195"/>
    </row>
    <row r="357" spans="1:33" ht="25.15" customHeight="1">
      <c r="A357" s="8"/>
      <c r="B357" s="1"/>
      <c r="C357" s="1"/>
      <c r="D357" s="1"/>
      <c r="E357" s="1"/>
      <c r="F357" s="1"/>
      <c r="G357" s="1"/>
      <c r="H357" s="1"/>
      <c r="I357" s="1"/>
      <c r="J357" s="1"/>
      <c r="K357" s="85"/>
      <c r="L357" s="1"/>
      <c r="M357" s="1"/>
      <c r="N357" s="1"/>
      <c r="O357" s="1"/>
      <c r="P357" s="1"/>
      <c r="Q357" s="1"/>
      <c r="R357" s="1"/>
      <c r="S357" s="1"/>
      <c r="T357" s="1"/>
      <c r="U357" s="1"/>
      <c r="V357" s="291"/>
      <c r="W357"/>
      <c r="X357" s="195"/>
      <c r="Y357" s="201"/>
      <c r="Z357" s="195"/>
      <c r="AA357" s="195"/>
      <c r="AB357" s="195"/>
      <c r="AC357" s="195"/>
      <c r="AD357" s="195"/>
      <c r="AE357" s="195"/>
      <c r="AF357" s="195"/>
      <c r="AG357" s="195"/>
    </row>
    <row r="358" spans="1:33" ht="15" customHeight="1" thickBot="1">
      <c r="A358" s="8"/>
      <c r="B358" s="1"/>
      <c r="C358" s="1"/>
      <c r="D358" s="1"/>
      <c r="E358" s="1"/>
      <c r="F358" s="1"/>
      <c r="G358" s="1"/>
      <c r="H358" s="1"/>
      <c r="I358" s="1"/>
      <c r="J358" s="1"/>
      <c r="K358" s="1"/>
      <c r="L358" s="1"/>
      <c r="M358" s="1"/>
      <c r="N358" s="1"/>
      <c r="O358" s="1"/>
      <c r="P358" s="1"/>
      <c r="Q358" s="1"/>
      <c r="R358" s="1"/>
      <c r="S358" s="1"/>
      <c r="T358" s="1"/>
      <c r="U358" s="1"/>
      <c r="V358" s="291"/>
      <c r="W358" s="1"/>
      <c r="Y358" s="195"/>
    </row>
    <row r="359" spans="1:33" ht="24.95" customHeight="1" thickBot="1">
      <c r="A359" s="347" t="s">
        <v>48</v>
      </c>
      <c r="B359" s="348"/>
      <c r="C359" s="348"/>
      <c r="D359" s="348"/>
      <c r="E359" s="348"/>
      <c r="F359" s="348"/>
      <c r="G359" s="348"/>
      <c r="H359" s="348"/>
      <c r="I359" s="348"/>
      <c r="J359" s="348"/>
      <c r="K359" s="348"/>
      <c r="L359" s="348"/>
      <c r="M359" s="348"/>
      <c r="N359" s="348"/>
      <c r="O359" s="348"/>
      <c r="P359" s="348"/>
      <c r="Q359" s="348"/>
      <c r="R359" s="348"/>
      <c r="S359" s="348"/>
      <c r="T359" s="349"/>
      <c r="U359" s="1"/>
      <c r="V359" s="291"/>
      <c r="W359"/>
      <c r="X359" s="195"/>
      <c r="Y359" s="195"/>
      <c r="Z359" s="195"/>
    </row>
    <row r="360" spans="1:33" ht="15" customHeight="1">
      <c r="A360" s="8"/>
      <c r="B360" s="1"/>
      <c r="C360" s="1"/>
      <c r="D360" s="1"/>
      <c r="E360" s="1"/>
      <c r="F360" s="1"/>
      <c r="G360" s="1"/>
      <c r="H360" s="1"/>
      <c r="I360" s="1"/>
      <c r="J360" s="1"/>
      <c r="K360" s="1"/>
      <c r="L360" s="1"/>
      <c r="M360" s="1"/>
      <c r="N360" s="1"/>
      <c r="O360" s="1"/>
      <c r="P360" s="1"/>
      <c r="Q360" s="1"/>
      <c r="R360" s="1"/>
      <c r="S360" s="1"/>
      <c r="T360" s="1"/>
      <c r="U360" s="1"/>
      <c r="V360" s="291"/>
      <c r="W360" s="15"/>
    </row>
    <row r="361" spans="1:33" ht="16.5" customHeight="1">
      <c r="A361" s="74" t="s">
        <v>103</v>
      </c>
      <c r="B361" s="2"/>
      <c r="C361" s="2"/>
      <c r="D361" s="2"/>
      <c r="E361" s="2"/>
      <c r="F361" s="2"/>
      <c r="G361" s="2"/>
      <c r="H361" s="2"/>
      <c r="I361" s="2"/>
      <c r="J361" s="2"/>
      <c r="K361" s="2"/>
      <c r="L361" s="2"/>
      <c r="M361" s="2"/>
      <c r="N361" s="2"/>
      <c r="O361" s="2"/>
      <c r="P361" s="2"/>
      <c r="Q361" s="2"/>
      <c r="R361" s="2"/>
      <c r="S361" s="2"/>
      <c r="T361" s="5"/>
      <c r="U361" s="1"/>
      <c r="V361" s="291"/>
      <c r="W361" s="15"/>
    </row>
    <row r="362" spans="1:33" ht="18" customHeight="1">
      <c r="A362" s="9">
        <v>47</v>
      </c>
      <c r="B362" s="2" t="s">
        <v>477</v>
      </c>
      <c r="C362" s="2"/>
      <c r="D362" s="2"/>
      <c r="E362" s="2"/>
      <c r="F362" s="2"/>
      <c r="G362" s="2"/>
      <c r="H362" s="2"/>
      <c r="I362" s="2"/>
      <c r="J362" s="2"/>
      <c r="K362" s="2"/>
      <c r="L362" s="2"/>
      <c r="M362" s="2"/>
      <c r="N362" s="2"/>
      <c r="O362" s="2"/>
      <c r="P362" s="2"/>
      <c r="Q362" s="2"/>
      <c r="R362" s="2"/>
      <c r="S362" s="2"/>
      <c r="T362" s="5"/>
      <c r="U362" s="1"/>
      <c r="V362" s="291"/>
      <c r="W362" s="1"/>
    </row>
    <row r="363" spans="1:33" ht="9.9499999999999993" customHeight="1">
      <c r="A363" s="8"/>
      <c r="B363" s="1"/>
      <c r="C363" s="1"/>
      <c r="D363" s="1"/>
      <c r="E363" s="1"/>
      <c r="F363" s="1"/>
      <c r="G363" s="1"/>
      <c r="H363" s="1"/>
      <c r="I363" s="1"/>
      <c r="J363" s="1"/>
      <c r="K363" s="1"/>
      <c r="L363" s="1"/>
      <c r="M363" s="1"/>
      <c r="N363" s="1"/>
      <c r="O363" s="1"/>
      <c r="P363" s="1"/>
      <c r="Q363" s="1"/>
      <c r="R363" s="1"/>
      <c r="S363" s="1"/>
      <c r="T363" s="1"/>
      <c r="U363" s="1"/>
      <c r="V363" s="291"/>
      <c r="W363" s="1"/>
    </row>
    <row r="364" spans="1:33" ht="25.15" customHeight="1">
      <c r="A364" s="8"/>
      <c r="B364" s="85"/>
      <c r="C364" s="1"/>
      <c r="D364" s="1"/>
      <c r="E364" s="186"/>
      <c r="F364" s="186"/>
      <c r="G364" s="303" t="s">
        <v>431</v>
      </c>
      <c r="H364" s="303"/>
      <c r="I364" s="1"/>
      <c r="J364" s="1"/>
      <c r="K364" s="1"/>
      <c r="L364" s="1"/>
      <c r="M364" s="306" t="s">
        <v>436</v>
      </c>
      <c r="N364" s="306"/>
      <c r="O364" s="1"/>
      <c r="P364" s="1"/>
      <c r="Q364" s="1"/>
      <c r="R364" s="1"/>
      <c r="S364" s="1"/>
      <c r="T364" s="1"/>
      <c r="U364" s="1"/>
      <c r="V364" s="291"/>
      <c r="W364" s="15"/>
      <c r="X364" s="204"/>
    </row>
    <row r="365" spans="1:33" ht="12" customHeight="1">
      <c r="A365" s="8"/>
      <c r="B365" s="1"/>
      <c r="C365" s="1"/>
      <c r="D365" s="1"/>
      <c r="E365" s="1"/>
      <c r="F365" s="1"/>
      <c r="G365" s="1"/>
      <c r="H365" s="1"/>
      <c r="I365" s="1"/>
      <c r="J365" s="1"/>
      <c r="K365" s="1"/>
      <c r="L365" s="1"/>
      <c r="M365" s="1"/>
      <c r="N365" s="1"/>
      <c r="O365" s="1"/>
      <c r="P365" s="1"/>
      <c r="Q365" s="1"/>
      <c r="R365" s="1"/>
      <c r="S365" s="1"/>
      <c r="T365" s="1"/>
      <c r="U365" s="1"/>
      <c r="V365" s="291"/>
      <c r="W365" s="1"/>
    </row>
    <row r="366" spans="1:33" ht="20.100000000000001" customHeight="1">
      <c r="A366" s="9">
        <v>48</v>
      </c>
      <c r="B366" s="57" t="s">
        <v>534</v>
      </c>
      <c r="C366" s="2"/>
      <c r="D366" s="2"/>
      <c r="E366" s="2"/>
      <c r="F366" s="2"/>
      <c r="G366" s="2"/>
      <c r="H366" s="2"/>
      <c r="I366" s="2"/>
      <c r="J366" s="2"/>
      <c r="K366" s="2"/>
      <c r="L366" s="2"/>
      <c r="M366" s="2"/>
      <c r="N366" s="2"/>
      <c r="O366" s="2"/>
      <c r="P366" s="2"/>
      <c r="Q366" s="2"/>
      <c r="R366" s="2"/>
      <c r="S366" s="2"/>
      <c r="T366" s="2"/>
      <c r="U366" s="1"/>
      <c r="V366" s="291"/>
      <c r="W366" s="48"/>
      <c r="X366" s="207"/>
      <c r="Y366" s="207"/>
    </row>
    <row r="367" spans="1:33" ht="9.6" customHeight="1">
      <c r="A367" s="8"/>
      <c r="B367" s="1"/>
      <c r="C367" s="1"/>
      <c r="D367" s="1"/>
      <c r="E367" s="1"/>
      <c r="F367" s="1"/>
      <c r="G367" s="1"/>
      <c r="H367" s="1"/>
      <c r="I367" s="1"/>
      <c r="J367" s="1"/>
      <c r="K367" s="1"/>
      <c r="L367" s="1"/>
      <c r="M367" s="1"/>
      <c r="N367" s="1"/>
      <c r="O367" s="1"/>
      <c r="P367" s="1"/>
      <c r="Q367" s="1"/>
      <c r="R367" s="1"/>
      <c r="S367" s="1"/>
      <c r="T367" s="1"/>
      <c r="U367" s="1"/>
      <c r="V367" s="291"/>
      <c r="W367" s="1"/>
    </row>
    <row r="368" spans="1:33" ht="25.15" customHeight="1">
      <c r="A368" s="8"/>
      <c r="B368" s="85"/>
      <c r="C368" s="1"/>
      <c r="D368" s="1"/>
      <c r="E368" s="1"/>
      <c r="F368" s="186"/>
      <c r="G368" s="186"/>
      <c r="H368" s="1"/>
      <c r="I368" s="1"/>
      <c r="J368" s="1"/>
      <c r="K368" s="85"/>
      <c r="L368" s="1"/>
      <c r="M368" s="1"/>
      <c r="N368" s="186"/>
      <c r="O368" s="186"/>
      <c r="P368" s="1"/>
      <c r="Q368" s="1"/>
      <c r="R368" s="1"/>
      <c r="S368" s="1"/>
      <c r="T368" s="1"/>
      <c r="U368" s="1"/>
      <c r="V368" s="291"/>
      <c r="W368" s="1"/>
    </row>
    <row r="369" spans="1:40" ht="9.9499999999999993" customHeight="1">
      <c r="A369" s="8"/>
      <c r="B369" s="1"/>
      <c r="C369" s="1"/>
      <c r="D369" s="1"/>
      <c r="E369" s="1"/>
      <c r="F369" s="1"/>
      <c r="G369" s="1"/>
      <c r="H369" s="1"/>
      <c r="I369" s="1"/>
      <c r="J369" s="1"/>
      <c r="K369" s="1"/>
      <c r="L369" s="1"/>
      <c r="M369" s="1"/>
      <c r="N369" s="1"/>
      <c r="O369" s="1"/>
      <c r="P369" s="1"/>
      <c r="Q369" s="1"/>
      <c r="R369" s="1"/>
      <c r="S369" s="1"/>
      <c r="T369" s="1"/>
      <c r="U369" s="1"/>
      <c r="V369" s="291"/>
      <c r="W369" s="1"/>
    </row>
    <row r="370" spans="1:40" ht="20.100000000000001" customHeight="1">
      <c r="A370" s="9">
        <v>49</v>
      </c>
      <c r="B370" s="2" t="s">
        <v>871</v>
      </c>
      <c r="C370" s="2"/>
      <c r="D370" s="2"/>
      <c r="E370" s="2"/>
      <c r="F370" s="2"/>
      <c r="G370" s="2"/>
      <c r="H370" s="2"/>
      <c r="I370" s="2"/>
      <c r="J370" s="2"/>
      <c r="K370" s="2"/>
      <c r="L370" s="2"/>
      <c r="M370" s="2"/>
      <c r="N370" s="2"/>
      <c r="O370" s="2"/>
      <c r="P370" s="2"/>
      <c r="Q370" s="2"/>
      <c r="R370" s="2"/>
      <c r="S370" s="2"/>
      <c r="T370" s="5"/>
      <c r="U370" s="1"/>
      <c r="V370" s="291"/>
      <c r="W370" s="1"/>
      <c r="X370" s="207"/>
      <c r="AB370" s="195"/>
      <c r="AC370" s="195"/>
      <c r="AD370" s="195"/>
      <c r="AE370" s="195"/>
      <c r="AF370" s="195"/>
      <c r="AG370" s="195"/>
      <c r="AH370" s="195"/>
      <c r="AI370" s="195"/>
      <c r="AJ370" s="195"/>
      <c r="AK370" s="195"/>
      <c r="AL370" s="195"/>
      <c r="AM370" s="195"/>
      <c r="AN370" s="195"/>
    </row>
    <row r="371" spans="1:40" ht="9.9499999999999993" customHeight="1">
      <c r="A371" s="8"/>
      <c r="B371" s="1"/>
      <c r="C371" s="1"/>
      <c r="D371" s="1"/>
      <c r="E371" s="1"/>
      <c r="F371" s="1"/>
      <c r="G371" s="1"/>
      <c r="H371" s="1"/>
      <c r="I371" s="1"/>
      <c r="J371" s="1"/>
      <c r="K371" s="1"/>
      <c r="L371" s="1"/>
      <c r="M371" s="1"/>
      <c r="N371" s="1"/>
      <c r="O371" s="1"/>
      <c r="P371" s="1"/>
      <c r="Q371" s="1"/>
      <c r="R371" s="1"/>
      <c r="S371" s="1"/>
      <c r="T371" s="1"/>
      <c r="U371" s="1"/>
      <c r="V371" s="291"/>
      <c r="W371" s="1"/>
      <c r="X371" s="207"/>
    </row>
    <row r="372" spans="1:40" ht="21.95" customHeight="1">
      <c r="A372" s="8"/>
      <c r="B372" s="85"/>
      <c r="C372" s="1"/>
      <c r="D372" s="1"/>
      <c r="E372" s="1"/>
      <c r="F372" s="1"/>
      <c r="G372" s="1"/>
      <c r="H372"/>
      <c r="I372"/>
      <c r="J372" s="339" t="s">
        <v>884</v>
      </c>
      <c r="K372" s="339"/>
      <c r="L372" s="1"/>
      <c r="M372"/>
      <c r="N372"/>
      <c r="O372"/>
      <c r="P372"/>
      <c r="Q372"/>
      <c r="R372"/>
      <c r="S372" s="339" t="s">
        <v>433</v>
      </c>
      <c r="T372" s="339"/>
      <c r="U372"/>
      <c r="V372" s="291"/>
      <c r="W372" s="1"/>
      <c r="X372" s="207"/>
    </row>
    <row r="373" spans="1:40" ht="21.95" customHeight="1">
      <c r="A373" s="8"/>
      <c r="B373" s="85"/>
      <c r="C373" s="1"/>
      <c r="D373" s="1"/>
      <c r="E373" s="306" t="s">
        <v>434</v>
      </c>
      <c r="F373" s="306"/>
      <c r="G373" s="1"/>
      <c r="H373"/>
      <c r="I373"/>
      <c r="J373"/>
      <c r="K373" s="85"/>
      <c r="L373" s="1"/>
      <c r="M373"/>
      <c r="N373"/>
      <c r="O373"/>
      <c r="P373" s="339" t="s">
        <v>435</v>
      </c>
      <c r="Q373" s="339"/>
      <c r="R373"/>
      <c r="S373"/>
      <c r="T373"/>
      <c r="U373"/>
      <c r="V373" s="291"/>
      <c r="W373" s="15"/>
      <c r="X373" s="207"/>
    </row>
    <row r="374" spans="1:40" ht="16.5" customHeight="1">
      <c r="A374" s="8"/>
      <c r="B374" s="1"/>
      <c r="C374" s="164"/>
      <c r="D374" s="1"/>
      <c r="E374" s="1"/>
      <c r="F374" s="1"/>
      <c r="G374" s="1"/>
      <c r="H374"/>
      <c r="I374"/>
      <c r="J374"/>
      <c r="K374"/>
      <c r="L374"/>
      <c r="M374"/>
      <c r="N374"/>
      <c r="O374"/>
      <c r="P374"/>
      <c r="Q374"/>
      <c r="R374"/>
      <c r="S374"/>
      <c r="T374"/>
      <c r="U374"/>
      <c r="V374" s="291"/>
      <c r="W374" s="1"/>
      <c r="X374" s="207"/>
    </row>
    <row r="375" spans="1:40" ht="21.95" customHeight="1">
      <c r="A375" s="9">
        <v>50</v>
      </c>
      <c r="B375" s="2" t="s">
        <v>535</v>
      </c>
      <c r="C375" s="2"/>
      <c r="D375" s="2"/>
      <c r="E375" s="2"/>
      <c r="F375" s="2"/>
      <c r="G375" s="2"/>
      <c r="H375" s="2"/>
      <c r="I375" s="2"/>
      <c r="J375" s="2"/>
      <c r="K375" s="2"/>
      <c r="L375" s="2"/>
      <c r="M375" s="2"/>
      <c r="N375" s="2"/>
      <c r="O375" s="2"/>
      <c r="P375" s="2"/>
      <c r="Q375" s="2"/>
      <c r="R375" s="2"/>
      <c r="S375" s="2"/>
      <c r="T375" s="5"/>
      <c r="U375" s="1"/>
      <c r="V375" s="291"/>
      <c r="W375" s="1"/>
      <c r="X375" s="207"/>
    </row>
    <row r="376" spans="1:40" ht="5.0999999999999996" customHeight="1">
      <c r="A376" s="8"/>
      <c r="B376" s="1"/>
      <c r="C376" s="1"/>
      <c r="D376" s="1"/>
      <c r="E376" s="1"/>
      <c r="F376" s="1"/>
      <c r="G376" s="1"/>
      <c r="H376" s="1"/>
      <c r="I376" s="1"/>
      <c r="J376" s="1"/>
      <c r="K376" s="1"/>
      <c r="L376" s="1"/>
      <c r="M376" s="1"/>
      <c r="N376" s="1"/>
      <c r="O376" s="1"/>
      <c r="P376" s="1"/>
      <c r="Q376" s="1"/>
      <c r="R376" s="1"/>
      <c r="S376" s="1"/>
      <c r="T376" s="1"/>
      <c r="U376" s="1"/>
      <c r="V376" s="291"/>
      <c r="W376" s="1"/>
      <c r="X376" s="207"/>
    </row>
    <row r="377" spans="1:40" ht="24" customHeight="1">
      <c r="A377" s="8"/>
      <c r="B377" s="1"/>
      <c r="C377" s="1"/>
      <c r="D377" s="1"/>
      <c r="E377" s="1"/>
      <c r="F377" s="1"/>
      <c r="G377" s="1"/>
      <c r="H377" s="1"/>
      <c r="I377" s="1"/>
      <c r="J377" s="1"/>
      <c r="K377" s="1"/>
      <c r="L377" s="1"/>
      <c r="M377" s="1"/>
      <c r="N377" s="326" t="s">
        <v>401</v>
      </c>
      <c r="O377" s="319"/>
      <c r="P377" s="327" t="s">
        <v>402</v>
      </c>
      <c r="Q377" s="327"/>
      <c r="R377" s="319" t="s">
        <v>400</v>
      </c>
      <c r="S377" s="320"/>
      <c r="T377" s="1"/>
      <c r="U377" s="1"/>
      <c r="V377" s="291"/>
      <c r="W377" s="1"/>
      <c r="X377" s="207"/>
    </row>
    <row r="378" spans="1:40" ht="21.95" customHeight="1">
      <c r="A378" s="8"/>
      <c r="B378" s="311" t="s">
        <v>403</v>
      </c>
      <c r="C378" s="312"/>
      <c r="D378" s="312"/>
      <c r="E378" s="312"/>
      <c r="F378" s="312"/>
      <c r="G378" s="312"/>
      <c r="H378" s="312"/>
      <c r="I378" s="312"/>
      <c r="J378" s="312"/>
      <c r="K378" s="312"/>
      <c r="L378" s="312"/>
      <c r="M378" s="312"/>
      <c r="N378" s="346"/>
      <c r="O378" s="346"/>
      <c r="P378" s="340"/>
      <c r="Q378" s="341"/>
      <c r="R378" s="346"/>
      <c r="S378" s="346"/>
      <c r="T378" s="1"/>
      <c r="U378" s="1"/>
      <c r="V378" s="291"/>
      <c r="W378" s="1"/>
      <c r="X378" s="207"/>
    </row>
    <row r="379" spans="1:40" ht="21.95" customHeight="1">
      <c r="A379" s="8"/>
      <c r="B379" s="311" t="s">
        <v>404</v>
      </c>
      <c r="C379" s="312"/>
      <c r="D379" s="312"/>
      <c r="E379" s="312"/>
      <c r="F379" s="312"/>
      <c r="G379" s="312"/>
      <c r="H379" s="312"/>
      <c r="I379" s="312"/>
      <c r="J379" s="312"/>
      <c r="K379" s="312"/>
      <c r="L379" s="312"/>
      <c r="M379" s="312"/>
      <c r="N379" s="313"/>
      <c r="O379" s="313"/>
      <c r="P379" s="323"/>
      <c r="Q379" s="324"/>
      <c r="R379" s="313"/>
      <c r="S379" s="313"/>
      <c r="T379" s="1"/>
      <c r="U379" s="1"/>
      <c r="V379" s="291"/>
      <c r="W379" s="1"/>
      <c r="X379" s="207"/>
    </row>
    <row r="380" spans="1:40" ht="21.95" customHeight="1">
      <c r="A380" s="8"/>
      <c r="B380" s="311" t="s">
        <v>405</v>
      </c>
      <c r="C380" s="312"/>
      <c r="D380" s="312"/>
      <c r="E380" s="312"/>
      <c r="F380" s="312"/>
      <c r="G380" s="312"/>
      <c r="H380" s="312"/>
      <c r="I380" s="312"/>
      <c r="J380" s="312"/>
      <c r="K380" s="312"/>
      <c r="L380" s="312"/>
      <c r="M380" s="312"/>
      <c r="N380" s="313"/>
      <c r="O380" s="313"/>
      <c r="P380" s="323"/>
      <c r="Q380" s="324"/>
      <c r="R380" s="313"/>
      <c r="S380" s="313"/>
      <c r="T380" s="1"/>
      <c r="U380" s="1"/>
      <c r="V380" s="291"/>
      <c r="W380" s="1"/>
      <c r="X380" s="207"/>
    </row>
    <row r="381" spans="1:40" ht="9.9499999999999993" customHeight="1">
      <c r="A381" s="8"/>
      <c r="B381" s="1"/>
      <c r="C381" s="1"/>
      <c r="D381" s="1"/>
      <c r="E381" s="1"/>
      <c r="F381" s="1"/>
      <c r="G381" s="1"/>
      <c r="H381" s="1"/>
      <c r="I381" s="1"/>
      <c r="J381" s="1"/>
      <c r="K381" s="1"/>
      <c r="L381" s="1"/>
      <c r="M381" s="1"/>
      <c r="N381" s="1"/>
      <c r="O381" s="1"/>
      <c r="P381" s="1"/>
      <c r="Q381" s="1"/>
      <c r="R381" s="1"/>
      <c r="S381" s="1"/>
      <c r="T381" s="1"/>
      <c r="U381" s="1"/>
      <c r="V381" s="291"/>
      <c r="W381" s="1"/>
      <c r="X381" s="207"/>
    </row>
    <row r="382" spans="1:40" ht="21.95" customHeight="1">
      <c r="A382" s="9">
        <v>51</v>
      </c>
      <c r="B382" s="2" t="s">
        <v>536</v>
      </c>
      <c r="C382" s="2"/>
      <c r="D382" s="2"/>
      <c r="E382" s="2"/>
      <c r="F382" s="2"/>
      <c r="G382" s="2"/>
      <c r="H382" s="2"/>
      <c r="I382" s="2"/>
      <c r="J382" s="2"/>
      <c r="K382" s="2"/>
      <c r="L382" s="2"/>
      <c r="M382" s="2"/>
      <c r="N382" s="2"/>
      <c r="O382" s="2"/>
      <c r="P382" s="2"/>
      <c r="Q382" s="2"/>
      <c r="R382" s="2"/>
      <c r="S382" s="2"/>
      <c r="T382" s="2"/>
      <c r="U382" s="1"/>
      <c r="V382" s="291"/>
      <c r="W382" s="1"/>
      <c r="X382" s="207"/>
    </row>
    <row r="383" spans="1:40" ht="5.0999999999999996" customHeight="1">
      <c r="A383" s="8"/>
      <c r="B383" s="1"/>
      <c r="C383" s="1"/>
      <c r="D383" s="1"/>
      <c r="E383" s="1"/>
      <c r="F383" s="1"/>
      <c r="G383" s="1"/>
      <c r="H383" s="1"/>
      <c r="I383" s="1"/>
      <c r="J383" s="1"/>
      <c r="K383" s="1"/>
      <c r="L383" s="1"/>
      <c r="M383" s="1"/>
      <c r="N383" s="1"/>
      <c r="O383" s="1"/>
      <c r="P383" s="1"/>
      <c r="Q383" s="1"/>
      <c r="R383" s="1"/>
      <c r="S383" s="1"/>
      <c r="T383" s="1"/>
      <c r="U383" s="1"/>
      <c r="V383" s="291"/>
      <c r="W383" s="1"/>
      <c r="X383" s="207"/>
    </row>
    <row r="384" spans="1:40" ht="24" customHeight="1">
      <c r="A384" s="8"/>
      <c r="B384" s="1"/>
      <c r="C384" s="1"/>
      <c r="D384" s="1"/>
      <c r="E384" s="1"/>
      <c r="F384" s="1"/>
      <c r="G384" s="1"/>
      <c r="H384" s="1"/>
      <c r="I384" s="1"/>
      <c r="J384" s="1"/>
      <c r="K384" s="1"/>
      <c r="L384" s="1"/>
      <c r="M384" s="1"/>
      <c r="N384" s="326" t="s">
        <v>401</v>
      </c>
      <c r="O384" s="319"/>
      <c r="P384" s="318" t="s">
        <v>402</v>
      </c>
      <c r="Q384" s="318"/>
      <c r="R384" s="319" t="s">
        <v>400</v>
      </c>
      <c r="S384" s="320"/>
      <c r="T384" s="1"/>
      <c r="U384" s="1"/>
      <c r="V384" s="291"/>
      <c r="W384" s="1"/>
      <c r="X384" s="207"/>
    </row>
    <row r="385" spans="1:26" ht="21.95" customHeight="1">
      <c r="A385" s="8"/>
      <c r="B385" s="311" t="s">
        <v>406</v>
      </c>
      <c r="C385" s="312"/>
      <c r="D385" s="312"/>
      <c r="E385" s="312"/>
      <c r="F385" s="312"/>
      <c r="G385" s="312"/>
      <c r="H385" s="312"/>
      <c r="I385" s="312"/>
      <c r="J385" s="312"/>
      <c r="K385" s="312"/>
      <c r="L385" s="312"/>
      <c r="M385" s="312"/>
      <c r="N385" s="313"/>
      <c r="O385" s="313"/>
      <c r="P385" s="314"/>
      <c r="Q385" s="315"/>
      <c r="R385" s="313"/>
      <c r="S385" s="313"/>
      <c r="T385" s="1"/>
      <c r="U385" s="1"/>
      <c r="V385" s="291"/>
      <c r="W385" s="1"/>
      <c r="X385" s="207"/>
    </row>
    <row r="386" spans="1:26" ht="9.9499999999999993" customHeight="1">
      <c r="A386" s="8"/>
      <c r="B386" s="165"/>
      <c r="C386" s="101"/>
      <c r="D386" s="101"/>
      <c r="E386" s="101"/>
      <c r="F386" s="101"/>
      <c r="G386" s="101"/>
      <c r="H386" s="101"/>
      <c r="I386" s="101"/>
      <c r="J386" s="101"/>
      <c r="K386" s="101"/>
      <c r="L386" s="101"/>
      <c r="M386" s="101"/>
      <c r="N386" s="166"/>
      <c r="O386" s="166"/>
      <c r="P386" s="166"/>
      <c r="Q386" s="166"/>
      <c r="R386" s="166"/>
      <c r="S386" s="166"/>
      <c r="T386" s="1"/>
      <c r="U386" s="1"/>
      <c r="V386" s="291"/>
      <c r="W386" s="1"/>
      <c r="X386" s="207"/>
    </row>
    <row r="387" spans="1:26" ht="21.95" customHeight="1">
      <c r="A387" s="9">
        <v>52</v>
      </c>
      <c r="B387" s="2" t="s">
        <v>537</v>
      </c>
      <c r="C387" s="2"/>
      <c r="D387" s="2"/>
      <c r="E387" s="2"/>
      <c r="F387" s="2"/>
      <c r="G387" s="2"/>
      <c r="H387" s="2"/>
      <c r="I387" s="2"/>
      <c r="J387" s="2"/>
      <c r="K387" s="2"/>
      <c r="L387" s="2"/>
      <c r="M387" s="2"/>
      <c r="N387" s="2"/>
      <c r="O387" s="2"/>
      <c r="P387" s="2"/>
      <c r="Q387" s="2"/>
      <c r="R387" s="2"/>
      <c r="S387" s="2"/>
      <c r="T387" s="2"/>
      <c r="U387" s="1"/>
      <c r="V387" s="291"/>
      <c r="W387" s="1"/>
      <c r="X387" s="207"/>
    </row>
    <row r="388" spans="1:26" ht="9.9499999999999993" customHeight="1">
      <c r="A388" s="8"/>
      <c r="B388" s="1"/>
      <c r="C388" s="1"/>
      <c r="D388" s="1"/>
      <c r="E388" s="1"/>
      <c r="F388" s="1"/>
      <c r="G388" s="1"/>
      <c r="H388" s="1"/>
      <c r="I388" s="1"/>
      <c r="J388" s="1"/>
      <c r="K388" s="1"/>
      <c r="L388" s="1"/>
      <c r="M388" s="1"/>
      <c r="N388" s="1"/>
      <c r="O388" s="1"/>
      <c r="P388" s="1"/>
      <c r="Q388" s="1"/>
      <c r="R388" s="1"/>
      <c r="S388" s="1"/>
      <c r="T388" s="1"/>
      <c r="U388" s="1"/>
      <c r="V388" s="291"/>
      <c r="W388" s="1"/>
      <c r="X388" s="207"/>
    </row>
    <row r="389" spans="1:26" ht="26.25" customHeight="1">
      <c r="A389" s="8"/>
      <c r="B389" s="351" t="s">
        <v>407</v>
      </c>
      <c r="C389" s="352"/>
      <c r="D389" s="353"/>
      <c r="E389" s="307"/>
      <c r="F389" s="308"/>
      <c r="G389" s="308"/>
      <c r="H389" s="308"/>
      <c r="I389" s="308"/>
      <c r="J389" s="309"/>
      <c r="K389" s="354" t="s">
        <v>408</v>
      </c>
      <c r="L389" s="355"/>
      <c r="M389" s="355"/>
      <c r="N389" s="355"/>
      <c r="O389" s="355"/>
      <c r="P389" s="355"/>
      <c r="Q389" s="355"/>
      <c r="R389" s="355"/>
      <c r="S389" s="356"/>
      <c r="T389" s="1"/>
      <c r="U389" s="1"/>
      <c r="V389" s="291"/>
      <c r="W389" s="1"/>
      <c r="X389" s="207"/>
    </row>
    <row r="390" spans="1:26" ht="26.25" customHeight="1">
      <c r="A390" s="8"/>
      <c r="B390" s="351" t="s">
        <v>409</v>
      </c>
      <c r="C390" s="352"/>
      <c r="D390" s="353"/>
      <c r="E390" s="307"/>
      <c r="F390" s="308"/>
      <c r="G390" s="308"/>
      <c r="H390" s="308"/>
      <c r="I390" s="308"/>
      <c r="J390" s="309"/>
      <c r="K390" s="354" t="s">
        <v>410</v>
      </c>
      <c r="L390" s="355"/>
      <c r="M390" s="355"/>
      <c r="N390" s="355"/>
      <c r="O390" s="355"/>
      <c r="P390" s="355"/>
      <c r="Q390" s="355"/>
      <c r="R390" s="355"/>
      <c r="S390" s="356"/>
      <c r="T390" s="1"/>
      <c r="U390" s="1"/>
      <c r="V390" s="291"/>
      <c r="W390" s="1"/>
      <c r="X390" s="207"/>
    </row>
    <row r="391" spans="1:26" ht="26.25" customHeight="1">
      <c r="A391" s="8"/>
      <c r="B391" s="351" t="s">
        <v>411</v>
      </c>
      <c r="C391" s="352"/>
      <c r="D391" s="353"/>
      <c r="E391" s="307"/>
      <c r="F391" s="308"/>
      <c r="G391" s="308"/>
      <c r="H391" s="308"/>
      <c r="I391" s="308"/>
      <c r="J391" s="309"/>
      <c r="K391" s="354" t="s">
        <v>412</v>
      </c>
      <c r="L391" s="355"/>
      <c r="M391" s="355"/>
      <c r="N391" s="355"/>
      <c r="O391" s="355"/>
      <c r="P391" s="355"/>
      <c r="Q391" s="355"/>
      <c r="R391" s="355"/>
      <c r="S391" s="356"/>
      <c r="T391" s="1"/>
      <c r="U391" s="1"/>
      <c r="V391" s="291"/>
      <c r="W391" s="1"/>
      <c r="X391" s="207"/>
    </row>
    <row r="392" spans="1:26" ht="9.9499999999999993" customHeight="1">
      <c r="A392" s="8"/>
      <c r="B392" s="154"/>
      <c r="C392" s="154"/>
      <c r="D392" s="154"/>
      <c r="E392" s="85"/>
      <c r="F392" s="85"/>
      <c r="G392" s="85"/>
      <c r="H392" s="85"/>
      <c r="I392" s="85"/>
      <c r="J392" s="85"/>
      <c r="K392" s="187"/>
      <c r="L392" s="187"/>
      <c r="M392" s="187"/>
      <c r="N392" s="187"/>
      <c r="O392" s="187"/>
      <c r="P392" s="187"/>
      <c r="Q392" s="187"/>
      <c r="R392" s="187"/>
      <c r="S392" s="187"/>
      <c r="T392" s="1"/>
      <c r="U392" s="1"/>
      <c r="V392" s="291"/>
      <c r="W392" s="1"/>
      <c r="X392" s="207"/>
    </row>
    <row r="393" spans="1:26" ht="20.100000000000001" customHeight="1">
      <c r="A393" s="9">
        <v>53</v>
      </c>
      <c r="B393" s="161" t="s">
        <v>538</v>
      </c>
      <c r="C393" s="2"/>
      <c r="D393" s="2"/>
      <c r="E393" s="2"/>
      <c r="F393" s="2"/>
      <c r="G393" s="2"/>
      <c r="H393" s="2"/>
      <c r="I393" s="2"/>
      <c r="J393" s="2"/>
      <c r="K393" s="2"/>
      <c r="L393" s="2"/>
      <c r="M393" s="2"/>
      <c r="N393" s="2"/>
      <c r="O393" s="2"/>
      <c r="P393" s="2"/>
      <c r="Q393" s="2"/>
      <c r="R393" s="2"/>
      <c r="S393" s="2"/>
      <c r="T393" s="2"/>
      <c r="U393" s="1"/>
      <c r="V393" s="291"/>
      <c r="W393" s="48"/>
      <c r="X393" s="207"/>
      <c r="Y393" s="207"/>
      <c r="Z393" s="199"/>
    </row>
    <row r="394" spans="1:26" ht="9.9499999999999993" customHeight="1">
      <c r="A394" s="8"/>
      <c r="B394" s="1"/>
      <c r="C394" s="1"/>
      <c r="D394" s="1"/>
      <c r="E394" s="1"/>
      <c r="F394" s="1"/>
      <c r="G394" s="1"/>
      <c r="H394" s="1"/>
      <c r="I394" s="1"/>
      <c r="J394" s="1"/>
      <c r="K394" s="1"/>
      <c r="L394" s="1"/>
      <c r="M394" s="1"/>
      <c r="N394" s="1"/>
      <c r="O394" s="1"/>
      <c r="P394" s="1"/>
      <c r="Q394" s="1"/>
      <c r="R394" s="1"/>
      <c r="S394" s="1"/>
      <c r="T394" s="1"/>
      <c r="U394" s="1"/>
      <c r="V394" s="291"/>
      <c r="W394" s="1"/>
    </row>
    <row r="395" spans="1:26" ht="25.15" customHeight="1">
      <c r="A395" s="8"/>
      <c r="B395" s="85"/>
      <c r="C395" s="1"/>
      <c r="D395" s="1"/>
      <c r="E395" s="306" t="s">
        <v>444</v>
      </c>
      <c r="F395" s="306"/>
      <c r="G395" s="1"/>
      <c r="H395" s="1"/>
      <c r="I395" s="1"/>
      <c r="J395" s="1"/>
      <c r="K395" s="85"/>
      <c r="L395" s="1"/>
      <c r="M395" s="306" t="s">
        <v>445</v>
      </c>
      <c r="N395" s="306"/>
      <c r="O395" s="1"/>
      <c r="P395" s="1"/>
      <c r="Q395" s="1"/>
      <c r="R395" s="1"/>
      <c r="S395" s="1"/>
      <c r="T395" s="1"/>
      <c r="U395" s="1"/>
      <c r="V395" s="291"/>
      <c r="W395" s="1"/>
    </row>
    <row r="396" spans="1:26" ht="15" customHeight="1">
      <c r="A396" s="8"/>
      <c r="B396" s="1"/>
      <c r="C396" s="1"/>
      <c r="D396" s="1"/>
      <c r="E396" s="1"/>
      <c r="F396" s="1"/>
      <c r="G396" s="1"/>
      <c r="H396" s="1"/>
      <c r="I396" s="1"/>
      <c r="J396" s="1"/>
      <c r="K396" s="1"/>
      <c r="L396" s="1"/>
      <c r="M396" s="1"/>
      <c r="N396" s="1"/>
      <c r="O396" s="1"/>
      <c r="P396" s="1"/>
      <c r="Q396" s="1"/>
      <c r="R396" s="1"/>
      <c r="S396" s="1"/>
      <c r="T396" s="1"/>
      <c r="U396" s="1"/>
      <c r="V396" s="291"/>
      <c r="W396" s="1"/>
    </row>
    <row r="397" spans="1:26" ht="20.100000000000001" customHeight="1">
      <c r="A397" s="9">
        <v>54</v>
      </c>
      <c r="B397" s="161" t="s">
        <v>539</v>
      </c>
      <c r="C397" s="2"/>
      <c r="D397" s="2"/>
      <c r="E397" s="2"/>
      <c r="F397" s="2"/>
      <c r="G397" s="2"/>
      <c r="H397" s="2"/>
      <c r="I397" s="2"/>
      <c r="J397" s="2"/>
      <c r="K397" s="2"/>
      <c r="L397" s="2"/>
      <c r="M397" s="2"/>
      <c r="N397" s="2"/>
      <c r="O397" s="2"/>
      <c r="P397" s="2"/>
      <c r="Q397" s="2"/>
      <c r="R397" s="2"/>
      <c r="S397" s="2"/>
      <c r="T397" s="2"/>
      <c r="U397" s="1"/>
      <c r="V397" s="291"/>
      <c r="W397" s="48"/>
      <c r="X397" s="207"/>
      <c r="Y397" s="207"/>
      <c r="Z397" s="199"/>
    </row>
    <row r="398" spans="1:26" ht="9.9499999999999993" customHeight="1">
      <c r="A398" s="8"/>
      <c r="B398" s="1"/>
      <c r="C398" s="1"/>
      <c r="D398" s="1"/>
      <c r="E398" s="1"/>
      <c r="F398" s="1"/>
      <c r="G398" s="1"/>
      <c r="H398" s="1"/>
      <c r="I398" s="1"/>
      <c r="J398" s="1"/>
      <c r="K398" s="1"/>
      <c r="L398" s="1"/>
      <c r="M398" s="1"/>
      <c r="N398" s="1"/>
      <c r="O398" s="1"/>
      <c r="P398" s="1"/>
      <c r="Q398" s="1"/>
      <c r="R398" s="1"/>
      <c r="S398" s="1"/>
      <c r="T398" s="1"/>
      <c r="U398" s="1"/>
      <c r="V398" s="291"/>
      <c r="W398" s="1"/>
    </row>
    <row r="399" spans="1:26" ht="25.15" customHeight="1">
      <c r="A399" s="8"/>
      <c r="B399" s="85"/>
      <c r="C399" s="1"/>
      <c r="D399" s="1"/>
      <c r="E399" s="1"/>
      <c r="F399" s="85"/>
      <c r="G399" s="1"/>
      <c r="H399" s="1"/>
      <c r="I399" s="1"/>
      <c r="J399" s="1"/>
      <c r="K399" s="85"/>
      <c r="L399" s="1"/>
      <c r="M399" s="1"/>
      <c r="N399" s="1"/>
      <c r="O399" s="1"/>
      <c r="P399" s="1"/>
      <c r="Q399" s="1"/>
      <c r="R399" s="1"/>
      <c r="S399" s="1"/>
      <c r="T399" s="1"/>
      <c r="U399" s="1"/>
      <c r="V399" s="291"/>
      <c r="W399" s="1"/>
    </row>
    <row r="400" spans="1:26" ht="15" customHeight="1">
      <c r="A400" s="8"/>
      <c r="B400" s="1"/>
      <c r="C400" s="1"/>
      <c r="D400" s="1"/>
      <c r="E400" s="1"/>
      <c r="F400" s="1"/>
      <c r="G400" s="1"/>
      <c r="H400" s="1"/>
      <c r="I400" s="1"/>
      <c r="J400" s="1"/>
      <c r="K400" s="1"/>
      <c r="L400" s="1"/>
      <c r="M400" s="1"/>
      <c r="N400" s="1"/>
      <c r="O400" s="1"/>
      <c r="P400" s="1"/>
      <c r="Q400" s="1"/>
      <c r="R400" s="1"/>
      <c r="S400" s="1"/>
      <c r="T400" s="1"/>
      <c r="U400" s="1"/>
      <c r="V400" s="291"/>
      <c r="W400" s="1"/>
    </row>
    <row r="401" spans="1:40" ht="20.100000000000001" customHeight="1">
      <c r="A401" s="51">
        <v>55</v>
      </c>
      <c r="B401" s="81" t="s">
        <v>540</v>
      </c>
      <c r="C401" s="52"/>
      <c r="D401" s="52"/>
      <c r="E401" s="52"/>
      <c r="F401" s="52"/>
      <c r="G401" s="52"/>
      <c r="H401" s="52"/>
      <c r="I401" s="52"/>
      <c r="J401" s="52"/>
      <c r="K401" s="2"/>
      <c r="L401" s="2"/>
      <c r="M401" s="2"/>
      <c r="N401" s="2"/>
      <c r="O401" s="2"/>
      <c r="P401" s="2"/>
      <c r="Q401" s="2"/>
      <c r="R401" s="2"/>
      <c r="S401" s="2"/>
      <c r="T401" s="2"/>
      <c r="U401" s="1"/>
      <c r="V401" s="291"/>
      <c r="W401" s="1"/>
    </row>
    <row r="402" spans="1:40" ht="9" customHeight="1">
      <c r="A402" s="75"/>
      <c r="B402" s="75"/>
      <c r="C402" s="75"/>
      <c r="D402" s="75"/>
      <c r="E402" s="75"/>
      <c r="F402" s="75"/>
      <c r="G402" s="75"/>
      <c r="H402" s="75"/>
      <c r="I402" s="75"/>
      <c r="J402" s="75"/>
      <c r="K402" s="1"/>
      <c r="L402" s="1"/>
      <c r="M402" s="1"/>
      <c r="N402" s="1"/>
      <c r="O402" s="1"/>
      <c r="P402" s="1"/>
      <c r="Q402" s="1"/>
      <c r="R402" s="1"/>
      <c r="S402" s="1"/>
      <c r="T402" s="1"/>
      <c r="U402" s="1"/>
      <c r="V402" s="291"/>
      <c r="W402" s="1"/>
    </row>
    <row r="403" spans="1:40" ht="25.15" customHeight="1">
      <c r="A403" s="76"/>
      <c r="B403" s="73"/>
      <c r="C403" s="78"/>
      <c r="D403" s="78"/>
      <c r="E403" s="78"/>
      <c r="F403" s="73"/>
      <c r="G403" s="78"/>
      <c r="H403" s="78"/>
      <c r="I403" s="78"/>
      <c r="J403" s="78"/>
      <c r="K403" s="1"/>
      <c r="L403" s="1"/>
      <c r="M403" s="1"/>
      <c r="N403" s="1"/>
      <c r="O403" s="1"/>
      <c r="P403" s="1"/>
      <c r="Q403" s="1"/>
      <c r="R403" s="1"/>
      <c r="S403" s="1"/>
      <c r="T403" s="1"/>
      <c r="U403" s="1"/>
      <c r="V403" s="291"/>
      <c r="W403" s="1"/>
    </row>
    <row r="404" spans="1:40" ht="15" customHeight="1">
      <c r="A404" s="76"/>
      <c r="B404" s="73"/>
      <c r="C404" s="78"/>
      <c r="D404" s="78"/>
      <c r="E404" s="78"/>
      <c r="F404" s="73"/>
      <c r="G404" s="78"/>
      <c r="H404" s="78"/>
      <c r="I404" s="78"/>
      <c r="J404" s="78"/>
      <c r="K404" s="1"/>
      <c r="L404" s="1"/>
      <c r="M404" s="1"/>
      <c r="N404" s="1"/>
      <c r="O404" s="1"/>
      <c r="P404" s="1"/>
      <c r="Q404" s="1"/>
      <c r="R404" s="1"/>
      <c r="S404" s="1"/>
      <c r="T404" s="1"/>
      <c r="U404" s="1"/>
      <c r="V404" s="291"/>
      <c r="W404" s="1"/>
    </row>
    <row r="405" spans="1:40" ht="20.100000000000001" customHeight="1">
      <c r="A405" s="51">
        <v>56</v>
      </c>
      <c r="B405" s="81" t="s">
        <v>541</v>
      </c>
      <c r="C405" s="52"/>
      <c r="D405" s="52"/>
      <c r="E405" s="52"/>
      <c r="F405" s="52"/>
      <c r="G405" s="52"/>
      <c r="H405" s="52"/>
      <c r="I405" s="52"/>
      <c r="J405" s="52"/>
      <c r="K405" s="2"/>
      <c r="L405" s="2"/>
      <c r="M405" s="2"/>
      <c r="N405" s="2"/>
      <c r="O405" s="2"/>
      <c r="P405" s="2"/>
      <c r="Q405" s="2"/>
      <c r="R405" s="2"/>
      <c r="S405" s="2"/>
      <c r="T405" s="2"/>
      <c r="U405" s="1"/>
      <c r="V405" s="291"/>
      <c r="W405" s="1"/>
    </row>
    <row r="406" spans="1:40" ht="9.9499999999999993" customHeight="1">
      <c r="A406" s="76"/>
      <c r="B406" s="73"/>
      <c r="C406" s="78"/>
      <c r="D406" s="78"/>
      <c r="E406" s="78"/>
      <c r="F406" s="73"/>
      <c r="G406" s="78"/>
      <c r="H406" s="78"/>
      <c r="I406" s="78"/>
      <c r="J406" s="78"/>
      <c r="K406" s="1"/>
      <c r="L406" s="1"/>
      <c r="M406" s="1"/>
      <c r="N406" s="1"/>
      <c r="O406" s="1"/>
      <c r="P406" s="1"/>
      <c r="Q406" s="1"/>
      <c r="R406" s="1"/>
      <c r="S406" s="1"/>
      <c r="T406" s="1"/>
      <c r="U406" s="1"/>
      <c r="V406" s="291"/>
      <c r="W406" s="1"/>
    </row>
    <row r="407" spans="1:40" ht="25.15" customHeight="1">
      <c r="A407" s="76"/>
      <c r="B407" s="73"/>
      <c r="C407" s="78"/>
      <c r="D407" s="78"/>
      <c r="E407" s="78"/>
      <c r="F407" s="73"/>
      <c r="G407" s="78"/>
      <c r="H407" s="78"/>
      <c r="I407" s="78"/>
      <c r="J407" s="78"/>
      <c r="K407" s="1"/>
      <c r="L407" s="1"/>
      <c r="M407" s="1"/>
      <c r="N407" s="1"/>
      <c r="O407" s="1"/>
      <c r="P407" s="1"/>
      <c r="Q407" s="1"/>
      <c r="R407" s="1"/>
      <c r="S407" s="1"/>
      <c r="T407" s="1"/>
      <c r="U407" s="1"/>
      <c r="V407" s="291"/>
      <c r="W407" s="1"/>
    </row>
    <row r="408" spans="1:40" ht="15" customHeight="1">
      <c r="A408" s="76"/>
      <c r="B408" s="73"/>
      <c r="C408" s="78"/>
      <c r="D408" s="78"/>
      <c r="E408" s="78"/>
      <c r="F408" s="73"/>
      <c r="G408" s="78"/>
      <c r="H408" s="78"/>
      <c r="I408" s="78"/>
      <c r="J408" s="78"/>
      <c r="K408" s="1"/>
      <c r="L408" s="1"/>
      <c r="M408" s="1"/>
      <c r="N408" s="1"/>
      <c r="O408" s="1"/>
      <c r="P408" s="1"/>
      <c r="Q408" s="1"/>
      <c r="R408" s="1"/>
      <c r="S408" s="1"/>
      <c r="T408" s="1"/>
      <c r="U408" s="1"/>
      <c r="V408" s="291"/>
      <c r="W408" s="1"/>
    </row>
    <row r="409" spans="1:40" ht="20.100000000000001" customHeight="1">
      <c r="A409" s="9">
        <v>57</v>
      </c>
      <c r="B409" s="2" t="s">
        <v>542</v>
      </c>
      <c r="C409" s="2"/>
      <c r="D409" s="2"/>
      <c r="E409" s="2"/>
      <c r="F409" s="2"/>
      <c r="G409" s="2"/>
      <c r="H409" s="2"/>
      <c r="I409" s="2"/>
      <c r="J409" s="2"/>
      <c r="K409" s="2"/>
      <c r="L409" s="2"/>
      <c r="M409" s="2"/>
      <c r="N409" s="2"/>
      <c r="O409" s="2"/>
      <c r="P409" s="2"/>
      <c r="Q409" s="2"/>
      <c r="R409" s="2"/>
      <c r="S409" s="2"/>
      <c r="T409" s="5"/>
      <c r="U409" s="1"/>
      <c r="V409" s="291"/>
      <c r="W409" s="1"/>
      <c r="AB409" s="195"/>
      <c r="AC409" s="195"/>
      <c r="AD409" s="195"/>
      <c r="AE409" s="195"/>
      <c r="AF409" s="195"/>
      <c r="AG409" s="195"/>
      <c r="AH409" s="195"/>
      <c r="AI409" s="195"/>
      <c r="AJ409" s="195"/>
      <c r="AK409" s="195"/>
      <c r="AL409" s="195"/>
      <c r="AM409" s="195"/>
      <c r="AN409" s="195"/>
    </row>
    <row r="410" spans="1:40" ht="9.9499999999999993" customHeight="1">
      <c r="A410" s="8"/>
      <c r="B410" s="1"/>
      <c r="C410" s="1"/>
      <c r="D410" s="1"/>
      <c r="E410" s="1"/>
      <c r="F410" s="1"/>
      <c r="G410" s="1"/>
      <c r="H410" s="1"/>
      <c r="I410" s="1"/>
      <c r="J410" s="1"/>
      <c r="K410" s="1"/>
      <c r="L410" s="1"/>
      <c r="M410" s="1"/>
      <c r="N410" s="1"/>
      <c r="O410" s="1"/>
      <c r="P410" s="1"/>
      <c r="Q410" s="1"/>
      <c r="R410" s="1"/>
      <c r="S410" s="1"/>
      <c r="T410" s="1"/>
      <c r="U410" s="1"/>
      <c r="V410" s="291"/>
      <c r="W410" s="1"/>
      <c r="AB410" s="195"/>
      <c r="AC410" s="195"/>
      <c r="AD410" s="195"/>
      <c r="AE410" s="195"/>
      <c r="AF410" s="195"/>
      <c r="AG410" s="195"/>
      <c r="AH410" s="195"/>
      <c r="AI410" s="195"/>
      <c r="AJ410" s="195"/>
      <c r="AK410" s="195"/>
      <c r="AL410" s="195"/>
      <c r="AM410" s="195"/>
      <c r="AN410" s="195"/>
    </row>
    <row r="411" spans="1:40" ht="24.95" customHeight="1">
      <c r="A411" s="8"/>
      <c r="B411" s="85"/>
      <c r="C411" s="1"/>
      <c r="D411" s="1"/>
      <c r="E411" s="1"/>
      <c r="F411" s="1"/>
      <c r="G411" s="1"/>
      <c r="H411" s="306" t="s">
        <v>543</v>
      </c>
      <c r="I411" s="306"/>
      <c r="J411" s="1"/>
      <c r="K411" s="1"/>
      <c r="L411" s="1"/>
      <c r="M411" s="1"/>
      <c r="N411" s="1"/>
      <c r="O411" s="1"/>
      <c r="P411" s="1"/>
      <c r="Q411" s="1"/>
      <c r="R411" s="1"/>
      <c r="S411" s="1"/>
      <c r="T411" s="1"/>
      <c r="U411" s="1"/>
      <c r="V411" s="291"/>
      <c r="W411" s="1"/>
      <c r="AB411" s="195"/>
      <c r="AC411" s="195"/>
      <c r="AD411" s="195"/>
      <c r="AE411" s="195"/>
      <c r="AF411" s="195"/>
      <c r="AG411" s="195"/>
      <c r="AH411" s="195"/>
      <c r="AI411" s="195"/>
      <c r="AJ411" s="195"/>
      <c r="AK411" s="195"/>
      <c r="AL411" s="195"/>
      <c r="AM411" s="195"/>
      <c r="AN411" s="195"/>
    </row>
    <row r="412" spans="1:40" ht="24.95" customHeight="1">
      <c r="A412" s="8"/>
      <c r="B412" s="85"/>
      <c r="C412" s="1"/>
      <c r="D412" s="1"/>
      <c r="E412" s="1"/>
      <c r="F412" s="1"/>
      <c r="G412" s="1"/>
      <c r="H412" s="306" t="s">
        <v>437</v>
      </c>
      <c r="I412" s="306"/>
      <c r="J412" s="1"/>
      <c r="K412" s="1"/>
      <c r="L412" s="1"/>
      <c r="M412" s="1"/>
      <c r="N412" s="1"/>
      <c r="O412" s="1"/>
      <c r="P412" s="1"/>
      <c r="Q412" s="1"/>
      <c r="R412" s="1"/>
      <c r="S412" s="1"/>
      <c r="T412" s="1"/>
      <c r="U412" s="1"/>
      <c r="V412" s="291"/>
      <c r="W412" s="1"/>
      <c r="X412" s="207"/>
      <c r="AB412" s="195"/>
      <c r="AC412" s="195"/>
      <c r="AD412" s="195"/>
      <c r="AE412" s="195"/>
      <c r="AF412" s="195"/>
      <c r="AG412" s="195"/>
      <c r="AH412" s="195"/>
      <c r="AI412" s="195"/>
      <c r="AJ412" s="195"/>
      <c r="AK412" s="195"/>
      <c r="AL412" s="195"/>
      <c r="AM412" s="195"/>
      <c r="AN412" s="195"/>
    </row>
    <row r="413" spans="1:40" ht="15" customHeight="1">
      <c r="A413" s="8"/>
      <c r="B413" s="1"/>
      <c r="C413" s="1"/>
      <c r="D413" s="1"/>
      <c r="E413" s="1"/>
      <c r="F413" s="1"/>
      <c r="G413" s="1"/>
      <c r="H413" s="1"/>
      <c r="I413" s="1"/>
      <c r="J413" s="1"/>
      <c r="K413" s="1"/>
      <c r="L413" s="1"/>
      <c r="M413" s="1"/>
      <c r="N413" s="1"/>
      <c r="O413" s="1"/>
      <c r="P413" s="1"/>
      <c r="Q413" s="1"/>
      <c r="R413" s="1"/>
      <c r="S413" s="1"/>
      <c r="T413" s="1"/>
      <c r="U413" s="1"/>
      <c r="V413" s="291"/>
      <c r="W413" s="1"/>
      <c r="AB413" s="195"/>
      <c r="AC413" s="195"/>
      <c r="AD413" s="195"/>
      <c r="AE413" s="195"/>
      <c r="AF413" s="195"/>
      <c r="AG413" s="195"/>
      <c r="AH413" s="195"/>
      <c r="AI413" s="195"/>
      <c r="AJ413" s="195"/>
      <c r="AK413" s="195"/>
      <c r="AL413" s="195"/>
      <c r="AM413" s="195"/>
      <c r="AN413" s="195"/>
    </row>
    <row r="414" spans="1:40" ht="29.25" customHeight="1">
      <c r="A414" s="9">
        <v>58</v>
      </c>
      <c r="B414" s="329" t="s">
        <v>544</v>
      </c>
      <c r="C414" s="329"/>
      <c r="D414" s="329"/>
      <c r="E414" s="329"/>
      <c r="F414" s="329"/>
      <c r="G414" s="329"/>
      <c r="H414" s="329"/>
      <c r="I414" s="329"/>
      <c r="J414" s="329"/>
      <c r="K414" s="329"/>
      <c r="L414" s="329"/>
      <c r="M414" s="329"/>
      <c r="N414" s="329"/>
      <c r="O414" s="329"/>
      <c r="P414" s="329"/>
      <c r="Q414" s="329"/>
      <c r="R414" s="329"/>
      <c r="S414" s="329"/>
      <c r="T414" s="329"/>
      <c r="U414" s="1"/>
      <c r="V414" s="291"/>
      <c r="W414" s="1"/>
      <c r="X414" s="207"/>
      <c r="AB414" s="195"/>
      <c r="AC414" s="195"/>
      <c r="AD414" s="195"/>
      <c r="AE414" s="195"/>
      <c r="AF414" s="195"/>
      <c r="AG414" s="195"/>
      <c r="AH414" s="195"/>
      <c r="AI414" s="195"/>
      <c r="AJ414" s="195"/>
      <c r="AK414" s="195"/>
      <c r="AL414" s="195"/>
      <c r="AM414" s="195"/>
      <c r="AN414" s="195"/>
    </row>
    <row r="415" spans="1:40" ht="9.9499999999999993" customHeight="1">
      <c r="A415" s="8"/>
      <c r="B415" s="1"/>
      <c r="C415" s="1"/>
      <c r="D415" s="1"/>
      <c r="E415" s="1"/>
      <c r="F415" s="1"/>
      <c r="G415" s="1"/>
      <c r="H415" s="1"/>
      <c r="I415" s="1"/>
      <c r="J415" s="1"/>
      <c r="K415" s="1"/>
      <c r="L415" s="1"/>
      <c r="M415" s="1"/>
      <c r="N415" s="1"/>
      <c r="O415" s="1"/>
      <c r="P415" s="1"/>
      <c r="Q415" s="1"/>
      <c r="R415" s="1"/>
      <c r="S415" s="1"/>
      <c r="T415" s="1"/>
      <c r="U415" s="1"/>
      <c r="V415" s="291"/>
      <c r="W415" s="1"/>
      <c r="AB415" s="195"/>
      <c r="AC415" s="195"/>
      <c r="AD415" s="195"/>
      <c r="AE415" s="195"/>
      <c r="AF415" s="195"/>
      <c r="AG415" s="195"/>
      <c r="AH415" s="195"/>
      <c r="AI415" s="195"/>
      <c r="AJ415" s="195"/>
      <c r="AK415" s="195"/>
      <c r="AL415" s="195"/>
      <c r="AM415" s="195"/>
      <c r="AN415" s="195"/>
    </row>
    <row r="416" spans="1:40" ht="6" customHeight="1">
      <c r="A416" s="8"/>
      <c r="B416" s="1"/>
      <c r="C416" s="1"/>
      <c r="D416" s="1"/>
      <c r="E416" s="1"/>
      <c r="F416" s="1"/>
      <c r="G416" s="1"/>
      <c r="H416" s="1"/>
      <c r="I416" s="1"/>
      <c r="J416" s="1"/>
      <c r="K416" s="1"/>
      <c r="L416" s="1"/>
      <c r="M416" s="1"/>
      <c r="N416" s="1"/>
      <c r="O416" s="1"/>
      <c r="P416" s="1"/>
      <c r="Q416" s="1"/>
      <c r="R416" s="1"/>
      <c r="S416" s="1"/>
      <c r="T416" s="1"/>
      <c r="U416" s="1"/>
      <c r="V416" s="291"/>
      <c r="W416" s="1"/>
      <c r="AB416" s="195"/>
      <c r="AC416" s="195"/>
      <c r="AD416" s="195"/>
      <c r="AE416" s="195"/>
      <c r="AF416" s="195"/>
      <c r="AG416" s="195"/>
      <c r="AH416" s="195"/>
      <c r="AI416" s="195"/>
      <c r="AJ416" s="195"/>
      <c r="AK416" s="195"/>
      <c r="AL416" s="195"/>
      <c r="AM416" s="195"/>
      <c r="AN416" s="195"/>
    </row>
    <row r="417" spans="1:40" ht="25.15" customHeight="1">
      <c r="A417" s="8"/>
      <c r="B417" s="85"/>
      <c r="C417" s="1"/>
      <c r="D417" s="1"/>
      <c r="E417" s="1"/>
      <c r="F417" s="1"/>
      <c r="G417" s="1"/>
      <c r="H417" s="1"/>
      <c r="I417" s="1"/>
      <c r="J417" s="1"/>
      <c r="K417" s="1"/>
      <c r="L417" s="1"/>
      <c r="M417" s="189" t="s">
        <v>438</v>
      </c>
      <c r="N417" s="344"/>
      <c r="O417" s="345"/>
      <c r="P417" s="213"/>
      <c r="Q417" s="225" t="s">
        <v>823</v>
      </c>
      <c r="R417" s="342"/>
      <c r="S417" s="343"/>
      <c r="T417" s="7" t="s">
        <v>49</v>
      </c>
      <c r="U417" s="1"/>
      <c r="V417" s="294" t="s">
        <v>453</v>
      </c>
      <c r="W417" s="1"/>
      <c r="Y417" s="204"/>
    </row>
    <row r="418" spans="1:40" ht="25.15" customHeight="1">
      <c r="A418" s="8"/>
      <c r="B418" s="85"/>
      <c r="C418" s="1"/>
      <c r="D418" s="1"/>
      <c r="E418" s="1"/>
      <c r="F418" s="1"/>
      <c r="G418" s="1"/>
      <c r="H418" s="1"/>
      <c r="I418" s="1"/>
      <c r="J418" s="1"/>
      <c r="K418" s="1"/>
      <c r="L418" s="1"/>
      <c r="M418" s="189" t="s">
        <v>438</v>
      </c>
      <c r="N418" s="344"/>
      <c r="O418" s="345"/>
      <c r="P418" s="213"/>
      <c r="Q418" s="225" t="s">
        <v>823</v>
      </c>
      <c r="R418" s="342"/>
      <c r="S418" s="343"/>
      <c r="T418" s="7" t="s">
        <v>49</v>
      </c>
      <c r="U418" s="1"/>
      <c r="V418" s="294" t="s">
        <v>453</v>
      </c>
      <c r="W418" s="1"/>
      <c r="X418" s="207"/>
      <c r="AB418" s="195"/>
      <c r="AC418" s="195"/>
      <c r="AD418" s="195"/>
      <c r="AE418" s="195"/>
      <c r="AF418" s="195"/>
      <c r="AG418" s="195"/>
      <c r="AH418" s="195"/>
      <c r="AI418" s="195"/>
      <c r="AJ418" s="195"/>
      <c r="AK418" s="195"/>
      <c r="AL418" s="195"/>
      <c r="AM418" s="195"/>
      <c r="AN418" s="195"/>
    </row>
    <row r="419" spans="1:40" ht="25.15" customHeight="1">
      <c r="A419" s="8"/>
      <c r="B419" s="85"/>
      <c r="C419" s="1"/>
      <c r="D419" s="1"/>
      <c r="E419" s="1"/>
      <c r="F419" s="1"/>
      <c r="G419" s="1"/>
      <c r="H419" s="1"/>
      <c r="I419" s="1"/>
      <c r="J419" s="1"/>
      <c r="K419" s="1"/>
      <c r="L419" s="1"/>
      <c r="M419" s="189" t="s">
        <v>438</v>
      </c>
      <c r="N419" s="344"/>
      <c r="O419" s="345"/>
      <c r="P419" s="213"/>
      <c r="Q419" s="225" t="s">
        <v>823</v>
      </c>
      <c r="R419" s="342"/>
      <c r="S419" s="343"/>
      <c r="T419" s="7" t="s">
        <v>49</v>
      </c>
      <c r="U419" s="1"/>
      <c r="V419" s="294" t="s">
        <v>453</v>
      </c>
      <c r="W419" s="1"/>
      <c r="X419" s="207"/>
      <c r="AB419" s="195"/>
      <c r="AC419" s="195"/>
      <c r="AD419" s="195"/>
      <c r="AE419" s="195"/>
      <c r="AF419" s="195"/>
      <c r="AG419" s="195"/>
      <c r="AH419" s="195"/>
      <c r="AI419" s="195"/>
      <c r="AJ419" s="195"/>
      <c r="AK419" s="195"/>
      <c r="AL419" s="195"/>
      <c r="AM419" s="195"/>
      <c r="AN419" s="195"/>
    </row>
    <row r="420" spans="1:40" ht="6" customHeight="1">
      <c r="A420" s="8"/>
      <c r="B420" s="1"/>
      <c r="C420" s="1"/>
      <c r="D420" s="1"/>
      <c r="E420" s="1"/>
      <c r="F420" s="1"/>
      <c r="G420" s="1"/>
      <c r="H420" s="1"/>
      <c r="I420" s="1"/>
      <c r="J420" s="1"/>
      <c r="K420" s="1"/>
      <c r="L420" s="1"/>
      <c r="M420" s="1"/>
      <c r="N420" s="1"/>
      <c r="O420" s="1"/>
      <c r="P420" s="1"/>
      <c r="Q420" s="1"/>
      <c r="R420" s="1"/>
      <c r="S420" s="1"/>
      <c r="T420" s="1"/>
      <c r="U420" s="1"/>
      <c r="V420" s="291"/>
      <c r="W420" s="1"/>
      <c r="AB420" s="195"/>
      <c r="AC420" s="195"/>
      <c r="AD420" s="195"/>
      <c r="AE420" s="195"/>
      <c r="AF420" s="195"/>
      <c r="AG420" s="195"/>
      <c r="AH420" s="195"/>
      <c r="AI420" s="195"/>
      <c r="AJ420" s="195"/>
      <c r="AK420" s="195"/>
      <c r="AL420" s="195"/>
      <c r="AM420" s="195"/>
      <c r="AN420" s="195"/>
    </row>
    <row r="421" spans="1:40" ht="6" customHeight="1">
      <c r="A421" s="8"/>
      <c r="B421" s="1"/>
      <c r="C421" s="1"/>
      <c r="D421" s="1"/>
      <c r="E421" s="1"/>
      <c r="F421" s="1"/>
      <c r="G421" s="1"/>
      <c r="H421" s="1"/>
      <c r="I421" s="1"/>
      <c r="J421" s="1"/>
      <c r="K421" s="1"/>
      <c r="L421" s="1"/>
      <c r="M421" s="1"/>
      <c r="N421" s="1"/>
      <c r="O421" s="1"/>
      <c r="P421" s="1"/>
      <c r="Q421" s="1"/>
      <c r="R421" s="1"/>
      <c r="S421" s="1"/>
      <c r="T421" s="1"/>
      <c r="U421" s="85"/>
      <c r="V421" s="291"/>
      <c r="W421" s="1"/>
      <c r="AB421" s="195"/>
      <c r="AC421" s="195"/>
      <c r="AD421" s="195"/>
      <c r="AE421" s="195"/>
      <c r="AF421" s="195"/>
      <c r="AG421" s="195"/>
      <c r="AH421" s="195"/>
      <c r="AI421" s="195"/>
      <c r="AJ421" s="195"/>
      <c r="AK421" s="195"/>
      <c r="AL421" s="195"/>
      <c r="AM421" s="195"/>
      <c r="AN421" s="195"/>
    </row>
    <row r="422" spans="1:40" ht="48" customHeight="1">
      <c r="A422" s="8"/>
      <c r="B422" s="612" t="s">
        <v>111</v>
      </c>
      <c r="C422" s="613"/>
      <c r="D422" s="613"/>
      <c r="E422" s="613"/>
      <c r="F422" s="613"/>
      <c r="G422" s="613"/>
      <c r="H422" s="613"/>
      <c r="I422" s="613"/>
      <c r="J422" s="613"/>
      <c r="K422" s="613"/>
      <c r="L422" s="613"/>
      <c r="M422" s="613"/>
      <c r="N422" s="613"/>
      <c r="O422" s="613"/>
      <c r="P422" s="613"/>
      <c r="Q422" s="613"/>
      <c r="R422" s="613"/>
      <c r="S422" s="613"/>
      <c r="T422" s="1"/>
      <c r="U422" s="48"/>
      <c r="V422" s="291"/>
      <c r="W422" s="1"/>
      <c r="X422" s="204"/>
      <c r="AB422" s="195"/>
      <c r="AC422" s="195"/>
      <c r="AD422" s="195"/>
      <c r="AE422" s="195"/>
      <c r="AF422" s="195"/>
      <c r="AG422" s="195"/>
      <c r="AH422" s="195"/>
      <c r="AI422" s="195"/>
      <c r="AJ422" s="195"/>
      <c r="AK422" s="195"/>
      <c r="AL422" s="195"/>
      <c r="AM422" s="195"/>
      <c r="AN422" s="195"/>
    </row>
    <row r="423" spans="1:40" ht="9.9499999999999993" customHeight="1">
      <c r="A423" s="8"/>
      <c r="B423" s="1"/>
      <c r="C423" s="1"/>
      <c r="D423" s="1"/>
      <c r="E423" s="1"/>
      <c r="F423" s="1"/>
      <c r="G423" s="1"/>
      <c r="H423" s="1"/>
      <c r="I423" s="1"/>
      <c r="J423" s="1"/>
      <c r="K423" s="1"/>
      <c r="L423" s="1"/>
      <c r="M423" s="1"/>
      <c r="N423" s="1"/>
      <c r="O423" s="1"/>
      <c r="P423" s="1"/>
      <c r="Q423" s="1"/>
      <c r="R423" s="1"/>
      <c r="S423" s="1"/>
      <c r="T423" s="1"/>
      <c r="U423" s="1"/>
      <c r="V423" s="291"/>
      <c r="W423" s="1"/>
      <c r="X423" s="207"/>
    </row>
    <row r="424" spans="1:40" ht="29.25" customHeight="1">
      <c r="A424" s="9">
        <v>59</v>
      </c>
      <c r="B424" s="329" t="s">
        <v>872</v>
      </c>
      <c r="C424" s="329"/>
      <c r="D424" s="329"/>
      <c r="E424" s="329"/>
      <c r="F424" s="329"/>
      <c r="G424" s="329"/>
      <c r="H424" s="329"/>
      <c r="I424" s="329"/>
      <c r="J424" s="329"/>
      <c r="K424" s="329"/>
      <c r="L424" s="329"/>
      <c r="M424" s="329"/>
      <c r="N424" s="329"/>
      <c r="O424" s="329"/>
      <c r="P424" s="329"/>
      <c r="Q424" s="329"/>
      <c r="R424" s="329"/>
      <c r="S424" s="329"/>
      <c r="T424" s="329"/>
      <c r="U424" s="1"/>
      <c r="V424" s="291"/>
      <c r="W424" s="1"/>
      <c r="X424" s="207"/>
      <c r="AB424" s="195"/>
      <c r="AC424" s="195"/>
      <c r="AD424" s="195"/>
      <c r="AE424" s="195"/>
      <c r="AF424" s="195"/>
      <c r="AG424" s="195"/>
      <c r="AH424" s="195"/>
      <c r="AI424" s="195"/>
      <c r="AJ424" s="195"/>
      <c r="AK424" s="195"/>
      <c r="AL424" s="195"/>
      <c r="AM424" s="195"/>
      <c r="AN424" s="195"/>
    </row>
    <row r="425" spans="1:40" ht="9.9499999999999993" customHeight="1">
      <c r="A425" s="8"/>
      <c r="B425" s="1"/>
      <c r="C425" s="1"/>
      <c r="D425" s="1"/>
      <c r="E425" s="1"/>
      <c r="F425" s="1"/>
      <c r="G425" s="1"/>
      <c r="H425" s="1"/>
      <c r="I425" s="1"/>
      <c r="J425" s="1"/>
      <c r="K425" s="1"/>
      <c r="L425" s="1"/>
      <c r="M425" s="1"/>
      <c r="N425" s="1"/>
      <c r="O425" s="1"/>
      <c r="P425" s="1"/>
      <c r="Q425" s="1"/>
      <c r="R425" s="1"/>
      <c r="S425" s="1"/>
      <c r="T425" s="1"/>
      <c r="U425" s="1"/>
      <c r="V425" s="291"/>
      <c r="W425" s="1"/>
      <c r="AB425" s="195"/>
      <c r="AC425" s="195"/>
      <c r="AD425" s="195"/>
      <c r="AE425" s="195"/>
      <c r="AF425" s="195"/>
      <c r="AG425" s="195"/>
      <c r="AH425" s="195"/>
      <c r="AI425" s="195"/>
      <c r="AJ425" s="195"/>
      <c r="AK425" s="195"/>
      <c r="AL425" s="195"/>
      <c r="AM425" s="195"/>
      <c r="AN425" s="195"/>
    </row>
    <row r="426" spans="1:40" ht="24.95" customHeight="1">
      <c r="A426" s="8"/>
      <c r="B426" s="1"/>
      <c r="C426" s="1"/>
      <c r="D426" s="1"/>
      <c r="E426" s="1"/>
      <c r="F426" s="1"/>
      <c r="G426" s="1"/>
      <c r="H426" s="1"/>
      <c r="I426" s="1"/>
      <c r="J426" s="9">
        <v>60</v>
      </c>
      <c r="K426" s="611" t="s">
        <v>545</v>
      </c>
      <c r="L426" s="611"/>
      <c r="M426" s="611"/>
      <c r="N426" s="611"/>
      <c r="O426" s="611"/>
      <c r="P426" s="611"/>
      <c r="Q426" s="611"/>
      <c r="R426" s="611"/>
      <c r="S426" s="611"/>
      <c r="T426" s="611"/>
      <c r="U426" s="1"/>
      <c r="V426" s="291"/>
      <c r="W426" s="1"/>
      <c r="AB426" s="195"/>
      <c r="AC426" s="195"/>
      <c r="AD426" s="195"/>
      <c r="AE426" s="195"/>
      <c r="AF426" s="195"/>
      <c r="AG426" s="195"/>
      <c r="AH426" s="195"/>
      <c r="AI426" s="195"/>
      <c r="AJ426" s="195"/>
      <c r="AK426" s="195"/>
      <c r="AL426" s="195"/>
      <c r="AM426" s="195"/>
      <c r="AN426" s="195"/>
    </row>
    <row r="427" spans="1:40" ht="17.45" customHeight="1">
      <c r="A427" s="8"/>
      <c r="B427" s="1"/>
      <c r="C427" s="1"/>
      <c r="D427" s="1"/>
      <c r="E427" s="1"/>
      <c r="F427" s="1"/>
      <c r="G427" s="303" t="s">
        <v>437</v>
      </c>
      <c r="H427" s="303"/>
      <c r="I427" s="1"/>
      <c r="J427" s="1"/>
      <c r="K427" s="1"/>
      <c r="L427" s="1"/>
      <c r="M427" s="1"/>
      <c r="N427" s="1"/>
      <c r="O427" s="1"/>
      <c r="P427" s="1"/>
      <c r="Q427" s="1"/>
      <c r="R427" s="1"/>
      <c r="S427" s="1"/>
      <c r="T427" s="1"/>
      <c r="U427" s="1"/>
      <c r="V427" s="291"/>
      <c r="W427" s="1"/>
      <c r="AB427" s="195"/>
      <c r="AC427" s="195"/>
      <c r="AD427" s="195"/>
      <c r="AE427" s="195"/>
      <c r="AF427" s="195"/>
      <c r="AG427" s="195"/>
      <c r="AH427" s="195"/>
      <c r="AI427" s="195"/>
      <c r="AJ427" s="195"/>
      <c r="AK427" s="195"/>
      <c r="AL427" s="195"/>
      <c r="AM427" s="195"/>
      <c r="AN427" s="195"/>
    </row>
    <row r="428" spans="1:40" ht="17.45" customHeight="1">
      <c r="A428" s="8"/>
      <c r="B428" s="1"/>
      <c r="C428" s="1"/>
      <c r="D428" s="1"/>
      <c r="E428" s="1"/>
      <c r="F428" s="1"/>
      <c r="G428" s="303"/>
      <c r="H428" s="303"/>
      <c r="I428" s="1"/>
      <c r="J428" s="1"/>
      <c r="K428" s="1"/>
      <c r="L428" s="1"/>
      <c r="M428" s="1"/>
      <c r="N428" s="1"/>
      <c r="O428" s="1"/>
      <c r="P428" s="1"/>
      <c r="Q428" s="1"/>
      <c r="R428" s="1"/>
      <c r="S428" s="1"/>
      <c r="T428" s="1"/>
      <c r="U428" s="1"/>
      <c r="V428" s="291"/>
      <c r="W428" s="1"/>
      <c r="AB428" s="195"/>
      <c r="AC428" s="195"/>
      <c r="AD428" s="195"/>
      <c r="AE428" s="195"/>
      <c r="AF428" s="195"/>
      <c r="AG428" s="195"/>
      <c r="AH428" s="195"/>
      <c r="AI428" s="195"/>
      <c r="AJ428" s="195"/>
      <c r="AK428" s="195"/>
      <c r="AL428" s="195"/>
      <c r="AM428" s="195"/>
      <c r="AN428" s="195"/>
    </row>
    <row r="429" spans="1:40" ht="17.45" customHeight="1">
      <c r="A429" s="8"/>
      <c r="B429" s="1"/>
      <c r="C429" s="1"/>
      <c r="D429" s="1"/>
      <c r="E429" s="1"/>
      <c r="F429" s="1"/>
      <c r="G429" s="303"/>
      <c r="H429" s="303"/>
      <c r="I429" s="1"/>
      <c r="J429" s="1"/>
      <c r="K429" s="1"/>
      <c r="L429" s="1"/>
      <c r="M429" s="1"/>
      <c r="N429" s="1"/>
      <c r="O429" s="1"/>
      <c r="P429" s="1"/>
      <c r="Q429" s="1"/>
      <c r="R429" s="1"/>
      <c r="S429" s="1"/>
      <c r="T429" s="1"/>
      <c r="U429" s="1"/>
      <c r="V429" s="291"/>
      <c r="W429" s="1"/>
      <c r="AB429" s="195"/>
      <c r="AC429" s="195"/>
      <c r="AD429" s="195"/>
      <c r="AE429" s="195"/>
      <c r="AF429" s="195"/>
      <c r="AG429" s="195"/>
      <c r="AH429" s="195"/>
      <c r="AI429" s="195"/>
      <c r="AJ429" s="195"/>
      <c r="AK429" s="195"/>
      <c r="AL429" s="195"/>
      <c r="AM429" s="195"/>
      <c r="AN429" s="195"/>
    </row>
    <row r="430" spans="1:40" ht="17.45" customHeight="1">
      <c r="A430" s="8"/>
      <c r="B430" s="1"/>
      <c r="C430" s="1"/>
      <c r="D430" s="1"/>
      <c r="E430" s="1"/>
      <c r="F430" s="1"/>
      <c r="G430" s="1"/>
      <c r="H430" s="1"/>
      <c r="I430" s="1"/>
      <c r="J430" s="1"/>
      <c r="K430" s="1"/>
      <c r="L430" s="1"/>
      <c r="M430" s="1"/>
      <c r="N430" s="1"/>
      <c r="O430" s="1"/>
      <c r="P430" s="1"/>
      <c r="Q430" s="1"/>
      <c r="R430" s="1"/>
      <c r="S430" s="1"/>
      <c r="T430" s="1"/>
      <c r="U430" s="1"/>
      <c r="V430" s="291"/>
      <c r="W430" s="1"/>
      <c r="AB430" s="195"/>
      <c r="AC430" s="195"/>
      <c r="AD430" s="195"/>
      <c r="AE430" s="195"/>
      <c r="AF430" s="195"/>
      <c r="AG430" s="195"/>
      <c r="AH430" s="195"/>
      <c r="AI430" s="195"/>
      <c r="AJ430" s="195"/>
      <c r="AK430" s="195"/>
      <c r="AL430" s="195"/>
      <c r="AM430" s="195"/>
      <c r="AN430" s="195"/>
    </row>
    <row r="431" spans="1:40" ht="24" customHeight="1">
      <c r="A431" s="8"/>
      <c r="B431" s="1"/>
      <c r="C431" s="1"/>
      <c r="D431" s="1"/>
      <c r="E431" s="1"/>
      <c r="F431" s="1"/>
      <c r="G431" s="1"/>
      <c r="H431" s="1"/>
      <c r="I431" s="1"/>
      <c r="J431" s="1"/>
      <c r="K431" s="1"/>
      <c r="L431" s="1"/>
      <c r="M431" s="1"/>
      <c r="N431" s="1"/>
      <c r="O431" s="1"/>
      <c r="P431" s="1"/>
      <c r="Q431" s="1"/>
      <c r="R431" s="1"/>
      <c r="S431" s="1"/>
      <c r="T431" s="1"/>
      <c r="U431" s="1"/>
      <c r="V431" s="291"/>
      <c r="W431" s="1"/>
      <c r="AB431" s="195"/>
      <c r="AC431" s="195"/>
      <c r="AD431" s="195"/>
      <c r="AE431" s="195"/>
      <c r="AF431" s="195"/>
      <c r="AG431" s="195"/>
      <c r="AH431" s="195"/>
      <c r="AI431" s="195"/>
      <c r="AJ431" s="195"/>
      <c r="AK431" s="195"/>
      <c r="AL431" s="195"/>
      <c r="AM431" s="195"/>
      <c r="AN431" s="195"/>
    </row>
    <row r="432" spans="1:40" ht="24" customHeight="1">
      <c r="A432" s="8"/>
      <c r="B432" s="1"/>
      <c r="C432" s="1"/>
      <c r="D432" s="1"/>
      <c r="E432" s="1"/>
      <c r="F432" s="1"/>
      <c r="G432" s="1"/>
      <c r="H432" s="1"/>
      <c r="I432" s="1"/>
      <c r="J432" s="1"/>
      <c r="K432" s="1"/>
      <c r="L432" s="1"/>
      <c r="M432" s="1"/>
      <c r="N432" s="1"/>
      <c r="O432" s="1"/>
      <c r="P432" s="1"/>
      <c r="Q432" s="1"/>
      <c r="R432" s="1"/>
      <c r="S432" s="1"/>
      <c r="T432" s="1"/>
      <c r="U432" s="1"/>
      <c r="V432" s="291"/>
      <c r="W432" s="1"/>
      <c r="AB432" s="195"/>
      <c r="AC432" s="195"/>
      <c r="AD432" s="195"/>
      <c r="AE432" s="195"/>
      <c r="AF432" s="195"/>
      <c r="AG432" s="195"/>
      <c r="AH432" s="195"/>
      <c r="AI432" s="195"/>
      <c r="AJ432" s="195"/>
      <c r="AK432" s="195"/>
      <c r="AL432" s="195"/>
      <c r="AM432" s="195"/>
      <c r="AN432" s="195"/>
    </row>
    <row r="433" spans="1:40" ht="24" customHeight="1">
      <c r="A433" s="8"/>
      <c r="B433" s="1"/>
      <c r="C433" s="1"/>
      <c r="D433" s="1"/>
      <c r="E433" s="1"/>
      <c r="F433" s="1"/>
      <c r="G433" s="1"/>
      <c r="H433" s="1"/>
      <c r="I433" s="1"/>
      <c r="J433" s="1"/>
      <c r="K433" s="1"/>
      <c r="L433" s="1"/>
      <c r="M433" s="1"/>
      <c r="N433" s="1"/>
      <c r="O433" s="1"/>
      <c r="P433" s="1"/>
      <c r="Q433" s="1"/>
      <c r="R433" s="1"/>
      <c r="S433" s="1"/>
      <c r="T433" s="1"/>
      <c r="U433" s="1"/>
      <c r="V433" s="291"/>
      <c r="W433" s="1"/>
      <c r="AB433" s="195"/>
      <c r="AC433" s="195"/>
      <c r="AD433" s="195"/>
      <c r="AE433" s="195"/>
      <c r="AF433" s="195"/>
      <c r="AG433" s="195"/>
      <c r="AH433" s="195"/>
      <c r="AI433" s="195"/>
      <c r="AJ433" s="195"/>
      <c r="AK433" s="195"/>
      <c r="AL433" s="195"/>
      <c r="AM433" s="195"/>
      <c r="AN433" s="195"/>
    </row>
    <row r="434" spans="1:40" ht="24" customHeight="1">
      <c r="A434" s="8"/>
      <c r="B434" s="1"/>
      <c r="C434" s="1"/>
      <c r="D434" s="1"/>
      <c r="E434" s="1"/>
      <c r="F434" s="1"/>
      <c r="G434" s="1"/>
      <c r="H434" s="1"/>
      <c r="I434" s="1"/>
      <c r="J434" s="1"/>
      <c r="K434" s="1"/>
      <c r="L434" s="1"/>
      <c r="M434" s="1"/>
      <c r="N434" s="1"/>
      <c r="O434" s="1"/>
      <c r="P434" s="1"/>
      <c r="Q434" s="1"/>
      <c r="R434" s="1"/>
      <c r="S434" s="1"/>
      <c r="T434" s="1"/>
      <c r="U434" s="1"/>
      <c r="V434" s="291"/>
      <c r="W434" s="1"/>
      <c r="AB434" s="195"/>
      <c r="AC434" s="195"/>
      <c r="AD434" s="195"/>
      <c r="AE434" s="195"/>
      <c r="AF434" s="195"/>
      <c r="AG434" s="195"/>
      <c r="AH434" s="195"/>
      <c r="AI434" s="195"/>
      <c r="AJ434" s="195"/>
      <c r="AK434" s="195"/>
      <c r="AL434" s="195"/>
      <c r="AM434" s="195"/>
      <c r="AN434" s="195"/>
    </row>
    <row r="435" spans="1:40" ht="24" customHeight="1">
      <c r="A435" s="8"/>
      <c r="B435" s="1"/>
      <c r="C435" s="1"/>
      <c r="D435" s="1"/>
      <c r="E435" s="1"/>
      <c r="F435" s="1"/>
      <c r="G435" s="1"/>
      <c r="H435" s="1"/>
      <c r="I435" s="1"/>
      <c r="J435" s="1"/>
      <c r="K435" s="1"/>
      <c r="L435" s="43" t="s">
        <v>424</v>
      </c>
      <c r="M435" s="44"/>
      <c r="N435" s="317"/>
      <c r="O435" s="317"/>
      <c r="P435" s="317"/>
      <c r="Q435" s="317"/>
      <c r="R435" s="183" t="s">
        <v>283</v>
      </c>
      <c r="S435" s="237"/>
      <c r="T435" s="1"/>
      <c r="U435" s="1"/>
      <c r="V435" s="290" t="s">
        <v>427</v>
      </c>
      <c r="W435" s="1"/>
      <c r="AB435" s="195"/>
      <c r="AC435" s="195"/>
      <c r="AD435" s="195"/>
      <c r="AE435" s="195"/>
      <c r="AF435" s="195"/>
      <c r="AG435" s="195"/>
      <c r="AH435" s="195"/>
      <c r="AI435" s="195"/>
      <c r="AJ435" s="195"/>
      <c r="AK435" s="195"/>
      <c r="AL435" s="195"/>
      <c r="AM435" s="195"/>
      <c r="AN435" s="195"/>
    </row>
    <row r="436" spans="1:40" ht="15" customHeight="1">
      <c r="A436" s="8"/>
      <c r="B436" s="1"/>
      <c r="C436" s="1"/>
      <c r="D436" s="1"/>
      <c r="E436" s="1"/>
      <c r="F436" s="1"/>
      <c r="G436" s="1"/>
      <c r="H436" s="1"/>
      <c r="I436" s="1"/>
      <c r="J436" s="1"/>
      <c r="K436" s="1"/>
      <c r="L436" s="237"/>
      <c r="M436" s="237"/>
      <c r="N436" s="237"/>
      <c r="O436" s="1"/>
      <c r="P436" s="1"/>
      <c r="Q436" s="1"/>
      <c r="R436" s="1"/>
      <c r="S436" s="1"/>
      <c r="T436" s="1"/>
      <c r="U436" s="1"/>
      <c r="V436" s="291"/>
      <c r="W436" s="1"/>
      <c r="AB436" s="195"/>
      <c r="AC436" s="195"/>
      <c r="AD436" s="195"/>
      <c r="AE436" s="195"/>
      <c r="AF436" s="195"/>
      <c r="AG436" s="195"/>
      <c r="AH436" s="195"/>
      <c r="AI436" s="195"/>
      <c r="AJ436" s="195"/>
      <c r="AK436" s="195"/>
      <c r="AL436" s="195"/>
      <c r="AM436" s="195"/>
      <c r="AN436" s="195"/>
    </row>
    <row r="437" spans="1:40" ht="20.100000000000001" customHeight="1">
      <c r="A437" s="51">
        <v>61</v>
      </c>
      <c r="B437" s="162" t="s">
        <v>873</v>
      </c>
      <c r="C437" s="52"/>
      <c r="D437" s="52"/>
      <c r="E437" s="52"/>
      <c r="F437" s="163"/>
      <c r="G437" s="52"/>
      <c r="H437" s="52"/>
      <c r="I437" s="52"/>
      <c r="J437" s="52"/>
      <c r="K437" s="2"/>
      <c r="L437" s="2"/>
      <c r="M437" s="2"/>
      <c r="N437" s="2"/>
      <c r="O437" s="2"/>
      <c r="P437" s="2"/>
      <c r="Q437" s="2"/>
      <c r="R437" s="2"/>
      <c r="S437" s="2"/>
      <c r="T437" s="2"/>
      <c r="U437" s="1"/>
      <c r="V437" s="291"/>
      <c r="W437" s="1"/>
    </row>
    <row r="438" spans="1:40" ht="9.9499999999999993" customHeight="1">
      <c r="A438" s="76"/>
      <c r="B438" s="73"/>
      <c r="C438" s="78"/>
      <c r="D438" s="78"/>
      <c r="E438" s="78"/>
      <c r="F438" s="73"/>
      <c r="G438" s="78"/>
      <c r="H438" s="78"/>
      <c r="I438" s="78"/>
      <c r="J438" s="78"/>
      <c r="K438" s="1"/>
      <c r="L438" s="1"/>
      <c r="M438" s="1"/>
      <c r="N438" s="1"/>
      <c r="O438" s="1"/>
      <c r="P438" s="1"/>
      <c r="Q438" s="1"/>
      <c r="R438" s="1"/>
      <c r="S438" s="1"/>
      <c r="T438" s="1"/>
      <c r="U438" s="1"/>
      <c r="V438" s="291"/>
      <c r="W438" s="1"/>
    </row>
    <row r="439" spans="1:40" ht="24.95" customHeight="1">
      <c r="A439" s="76"/>
      <c r="B439" s="73"/>
      <c r="C439" s="78"/>
      <c r="D439" s="78"/>
      <c r="E439" s="188"/>
      <c r="F439" s="188"/>
      <c r="G439" s="78"/>
      <c r="H439" s="78"/>
      <c r="I439" s="78"/>
      <c r="J439" s="78"/>
      <c r="K439" s="1"/>
      <c r="L439" s="306"/>
      <c r="M439" s="306"/>
      <c r="N439" s="1"/>
      <c r="O439" s="1"/>
      <c r="P439" s="1"/>
      <c r="Q439" s="1"/>
      <c r="R439" s="1"/>
      <c r="S439" s="1"/>
      <c r="T439" s="1"/>
      <c r="U439" s="1"/>
      <c r="V439" s="291"/>
      <c r="W439" s="1"/>
      <c r="AB439" s="195"/>
      <c r="AC439" s="195"/>
      <c r="AD439" s="195"/>
      <c r="AE439" s="195"/>
      <c r="AF439" s="195"/>
      <c r="AG439" s="195"/>
      <c r="AH439" s="195"/>
      <c r="AI439" s="195"/>
      <c r="AJ439" s="195"/>
      <c r="AK439" s="195"/>
      <c r="AL439" s="195"/>
      <c r="AM439" s="195"/>
      <c r="AN439" s="195"/>
    </row>
    <row r="440" spans="1:40" ht="15" customHeight="1" thickBot="1">
      <c r="A440" s="8"/>
      <c r="B440" s="1"/>
      <c r="C440" s="1"/>
      <c r="D440" s="1"/>
      <c r="E440" s="1"/>
      <c r="F440" s="1"/>
      <c r="G440" s="1"/>
      <c r="H440" s="1"/>
      <c r="I440" s="1"/>
      <c r="J440" s="1"/>
      <c r="K440" s="1"/>
      <c r="L440" s="1"/>
      <c r="M440" s="1"/>
      <c r="N440" s="1"/>
      <c r="O440" s="1"/>
      <c r="P440" s="1"/>
      <c r="Q440" s="1"/>
      <c r="R440" s="1"/>
      <c r="S440" s="1"/>
      <c r="T440" s="1"/>
      <c r="U440" s="1"/>
      <c r="V440" s="291"/>
      <c r="W440" s="1"/>
      <c r="AB440" s="195"/>
      <c r="AC440" s="195"/>
      <c r="AD440" s="195"/>
      <c r="AE440" s="195"/>
      <c r="AF440" s="195"/>
      <c r="AG440" s="195"/>
      <c r="AH440" s="195"/>
      <c r="AI440" s="195"/>
      <c r="AJ440" s="195"/>
      <c r="AK440" s="195"/>
      <c r="AL440" s="195"/>
      <c r="AM440" s="195"/>
      <c r="AN440" s="195"/>
    </row>
    <row r="441" spans="1:40" ht="24.95" customHeight="1" thickBot="1">
      <c r="A441" s="347" t="s">
        <v>50</v>
      </c>
      <c r="B441" s="348"/>
      <c r="C441" s="348"/>
      <c r="D441" s="348"/>
      <c r="E441" s="348"/>
      <c r="F441" s="348"/>
      <c r="G441" s="348"/>
      <c r="H441" s="348"/>
      <c r="I441" s="348"/>
      <c r="J441" s="348"/>
      <c r="K441" s="348"/>
      <c r="L441" s="348"/>
      <c r="M441" s="348"/>
      <c r="N441" s="348"/>
      <c r="O441" s="348"/>
      <c r="P441" s="348"/>
      <c r="Q441" s="348"/>
      <c r="R441" s="348"/>
      <c r="S441" s="348"/>
      <c r="T441" s="349"/>
      <c r="U441" s="1"/>
      <c r="V441" s="291"/>
      <c r="W441" s="1"/>
    </row>
    <row r="442" spans="1:40" ht="15" customHeight="1">
      <c r="A442" s="8"/>
      <c r="B442" s="1"/>
      <c r="C442" s="1"/>
      <c r="D442" s="1"/>
      <c r="E442" s="1"/>
      <c r="F442" s="1"/>
      <c r="G442" s="1"/>
      <c r="H442" s="1"/>
      <c r="I442" s="1"/>
      <c r="J442" s="1"/>
      <c r="K442" s="1"/>
      <c r="L442" s="1"/>
      <c r="M442" s="1"/>
      <c r="N442" s="1"/>
      <c r="O442" s="1"/>
      <c r="P442" s="1"/>
      <c r="Q442" s="1"/>
      <c r="R442" s="1"/>
      <c r="S442" s="1"/>
      <c r="T442" s="1"/>
      <c r="U442" s="1"/>
      <c r="V442" s="291"/>
      <c r="W442" s="1"/>
    </row>
    <row r="443" spans="1:40" ht="20.100000000000001" customHeight="1">
      <c r="A443" s="9">
        <v>62</v>
      </c>
      <c r="B443" s="2" t="s">
        <v>874</v>
      </c>
      <c r="C443" s="2"/>
      <c r="D443" s="2"/>
      <c r="E443" s="2"/>
      <c r="F443" s="2"/>
      <c r="G443" s="2"/>
      <c r="H443" s="2"/>
      <c r="I443" s="2"/>
      <c r="J443" s="2"/>
      <c r="K443" s="2"/>
      <c r="L443" s="2"/>
      <c r="M443" s="2"/>
      <c r="N443" s="2"/>
      <c r="O443" s="2"/>
      <c r="P443" s="2"/>
      <c r="Q443" s="2"/>
      <c r="R443" s="2"/>
      <c r="S443" s="2"/>
      <c r="T443" s="5"/>
      <c r="U443" s="1"/>
      <c r="V443" s="291"/>
      <c r="W443" s="1"/>
      <c r="X443" s="204"/>
    </row>
    <row r="444" spans="1:40" ht="9.9499999999999993" customHeight="1">
      <c r="A444" s="8"/>
      <c r="B444" s="1"/>
      <c r="C444" s="1"/>
      <c r="D444" s="1"/>
      <c r="E444" s="1"/>
      <c r="F444" s="1"/>
      <c r="G444" s="1"/>
      <c r="H444" s="1"/>
      <c r="I444" s="1"/>
      <c r="J444" s="1"/>
      <c r="K444" s="1"/>
      <c r="L444" s="1"/>
      <c r="M444" s="1"/>
      <c r="N444" s="1"/>
      <c r="O444" s="1"/>
      <c r="P444" s="1"/>
      <c r="Q444" s="1"/>
      <c r="R444" s="1"/>
      <c r="S444" s="1"/>
      <c r="T444" s="1"/>
      <c r="U444" s="1"/>
      <c r="V444" s="291"/>
      <c r="W444" s="1"/>
    </row>
    <row r="445" spans="1:40" ht="23.1" customHeight="1">
      <c r="A445" s="8"/>
      <c r="B445" s="85"/>
      <c r="C445" s="1"/>
      <c r="D445" s="1"/>
      <c r="E445" s="1"/>
      <c r="F445" s="1"/>
      <c r="G445" s="1"/>
      <c r="H445" s="1"/>
      <c r="I445" s="1"/>
      <c r="J445" s="1"/>
      <c r="K445" s="1"/>
      <c r="L445" s="303" t="s">
        <v>888</v>
      </c>
      <c r="M445" s="303"/>
      <c r="N445" s="1"/>
      <c r="O445" s="1"/>
      <c r="P445" s="1"/>
      <c r="Q445" s="1"/>
      <c r="R445" s="1"/>
      <c r="S445" s="1"/>
      <c r="T445" s="1"/>
      <c r="U445" s="1"/>
      <c r="V445" s="291"/>
      <c r="W445" s="48"/>
      <c r="X445" s="207"/>
    </row>
    <row r="446" spans="1:40" ht="23.1" customHeight="1">
      <c r="A446" s="8"/>
      <c r="B446" s="85"/>
      <c r="C446" s="1"/>
      <c r="D446" s="1"/>
      <c r="E446" s="1"/>
      <c r="F446" s="1"/>
      <c r="G446" s="1"/>
      <c r="H446" s="1"/>
      <c r="I446" s="1"/>
      <c r="J446" s="1"/>
      <c r="K446" s="1"/>
      <c r="L446" s="303" t="s">
        <v>888</v>
      </c>
      <c r="M446" s="303"/>
      <c r="N446" s="1"/>
      <c r="O446" s="1"/>
      <c r="P446" s="1"/>
      <c r="Q446" s="1"/>
      <c r="R446" s="1"/>
      <c r="S446" s="1"/>
      <c r="T446" s="1"/>
      <c r="U446" s="1"/>
      <c r="V446" s="291"/>
      <c r="W446" s="15"/>
      <c r="X446" s="207"/>
    </row>
    <row r="447" spans="1:40" ht="23.1" customHeight="1">
      <c r="A447" s="8"/>
      <c r="B447" s="85"/>
      <c r="C447" s="1"/>
      <c r="D447" s="1"/>
      <c r="E447" s="1"/>
      <c r="F447" s="1"/>
      <c r="G447" s="1"/>
      <c r="H447" s="1"/>
      <c r="I447" s="1"/>
      <c r="J447" s="1"/>
      <c r="K447" s="1"/>
      <c r="L447" s="303" t="s">
        <v>550</v>
      </c>
      <c r="M447" s="303"/>
      <c r="N447" s="1"/>
      <c r="O447" s="1"/>
      <c r="P447" s="1"/>
      <c r="Q447" s="1"/>
      <c r="R447" s="1"/>
      <c r="S447" s="1"/>
      <c r="T447" s="1"/>
      <c r="U447" s="1"/>
      <c r="V447" s="291"/>
      <c r="W447" s="15"/>
    </row>
    <row r="448" spans="1:40" ht="15" customHeight="1">
      <c r="A448" s="8"/>
      <c r="B448" s="1"/>
      <c r="C448" s="1"/>
      <c r="D448" s="1"/>
      <c r="E448" s="1"/>
      <c r="F448" s="1"/>
      <c r="G448" s="1"/>
      <c r="H448" s="1"/>
      <c r="I448" s="1"/>
      <c r="J448" s="1"/>
      <c r="K448" s="1"/>
      <c r="L448" s="1"/>
      <c r="M448" s="1"/>
      <c r="N448" s="1"/>
      <c r="O448" s="1"/>
      <c r="P448" s="1"/>
      <c r="Q448" s="84"/>
      <c r="R448" s="84"/>
      <c r="S448" s="84"/>
      <c r="T448" s="84"/>
      <c r="U448" s="1"/>
      <c r="V448" s="291"/>
      <c r="W448" s="1"/>
    </row>
    <row r="449" spans="1:24" ht="20.100000000000001" customHeight="1">
      <c r="A449" s="9">
        <v>63</v>
      </c>
      <c r="B449" s="2" t="s">
        <v>546</v>
      </c>
      <c r="C449" s="2"/>
      <c r="D449" s="2"/>
      <c r="E449" s="2"/>
      <c r="F449" s="2"/>
      <c r="G449" s="2"/>
      <c r="H449" s="2"/>
      <c r="I449" s="2"/>
      <c r="J449" s="2"/>
      <c r="K449" s="2"/>
      <c r="L449" s="2"/>
      <c r="M449" s="2"/>
      <c r="N449" s="2"/>
      <c r="O449" s="2"/>
      <c r="P449" s="2"/>
      <c r="Q449" s="2"/>
      <c r="R449" s="2"/>
      <c r="S449" s="2"/>
      <c r="T449" s="5"/>
      <c r="U449" s="1"/>
      <c r="V449" s="291"/>
      <c r="W449" s="1"/>
      <c r="X449" s="204"/>
    </row>
    <row r="450" spans="1:24" ht="9.9499999999999993" customHeight="1">
      <c r="A450"/>
      <c r="B450"/>
      <c r="C450"/>
      <c r="D450"/>
      <c r="E450"/>
      <c r="F450"/>
      <c r="G450"/>
      <c r="H450"/>
      <c r="I450"/>
      <c r="J450"/>
      <c r="K450"/>
      <c r="L450"/>
      <c r="M450"/>
      <c r="N450"/>
      <c r="O450"/>
      <c r="P450"/>
      <c r="Q450"/>
      <c r="R450"/>
      <c r="S450"/>
      <c r="T450"/>
      <c r="U450" s="1"/>
      <c r="V450" s="291"/>
      <c r="W450" s="1"/>
    </row>
    <row r="451" spans="1:24" ht="24.95" customHeight="1">
      <c r="A451"/>
      <c r="B451"/>
      <c r="C451"/>
      <c r="D451"/>
      <c r="E451"/>
      <c r="F451"/>
      <c r="G451"/>
      <c r="H451"/>
      <c r="I451" s="1"/>
      <c r="J451" s="1"/>
      <c r="K451" s="1"/>
      <c r="L451" s="1"/>
      <c r="M451" s="1"/>
      <c r="N451" s="1"/>
      <c r="O451" s="1"/>
      <c r="P451" s="1"/>
      <c r="Q451" s="1"/>
      <c r="R451" s="1"/>
      <c r="S451" s="1"/>
      <c r="T451" s="1"/>
      <c r="U451" s="1"/>
      <c r="V451" s="291"/>
      <c r="W451" s="1"/>
    </row>
    <row r="452" spans="1:24" ht="15" customHeight="1">
      <c r="A452"/>
      <c r="B452"/>
      <c r="C452"/>
      <c r="D452"/>
      <c r="E452"/>
      <c r="F452"/>
      <c r="G452"/>
      <c r="H452"/>
      <c r="I452" s="85"/>
      <c r="J452" s="1"/>
      <c r="K452" s="1"/>
      <c r="L452" s="1"/>
      <c r="M452" s="1"/>
      <c r="N452" s="85"/>
      <c r="O452" s="1"/>
      <c r="P452" s="1"/>
      <c r="Q452" s="1"/>
      <c r="R452" s="1"/>
      <c r="S452" s="1"/>
      <c r="T452" s="1"/>
      <c r="U452" s="1"/>
      <c r="V452" s="291"/>
      <c r="W452" s="1"/>
    </row>
    <row r="453" spans="1:24" ht="20.100000000000001" customHeight="1">
      <c r="A453" s="9">
        <v>64</v>
      </c>
      <c r="B453" s="2" t="s">
        <v>547</v>
      </c>
      <c r="C453" s="2"/>
      <c r="D453" s="2"/>
      <c r="E453" s="2"/>
      <c r="F453" s="2"/>
      <c r="G453" s="2"/>
      <c r="H453" s="2"/>
      <c r="I453" s="2"/>
      <c r="J453" s="2"/>
      <c r="K453" s="2"/>
      <c r="L453" s="2"/>
      <c r="M453" s="2"/>
      <c r="N453" s="2"/>
      <c r="O453" s="2"/>
      <c r="P453" s="2"/>
      <c r="Q453" s="2"/>
      <c r="R453" s="2"/>
      <c r="S453" s="2"/>
      <c r="T453" s="5"/>
      <c r="U453" s="1"/>
      <c r="V453" s="291"/>
      <c r="W453" s="1"/>
      <c r="X453" s="204"/>
    </row>
    <row r="454" spans="1:24" ht="9.9499999999999993" customHeight="1">
      <c r="A454"/>
      <c r="B454"/>
      <c r="C454"/>
      <c r="D454"/>
      <c r="E454"/>
      <c r="F454"/>
      <c r="G454"/>
      <c r="H454"/>
      <c r="I454"/>
      <c r="J454"/>
      <c r="K454"/>
      <c r="L454"/>
      <c r="M454"/>
      <c r="N454"/>
      <c r="O454"/>
      <c r="P454"/>
      <c r="Q454"/>
      <c r="R454"/>
      <c r="S454"/>
      <c r="T454"/>
      <c r="U454" s="1"/>
      <c r="V454" s="291"/>
      <c r="W454" s="1"/>
    </row>
    <row r="455" spans="1:24" ht="21.95" customHeight="1">
      <c r="A455" s="8"/>
      <c r="B455" s="1"/>
      <c r="C455" s="1"/>
      <c r="D455" s="1"/>
      <c r="E455" s="1"/>
      <c r="F455" s="1"/>
      <c r="G455" s="1"/>
      <c r="H455" s="1"/>
      <c r="I455" s="85"/>
      <c r="J455" s="1"/>
      <c r="K455" s="1"/>
      <c r="L455" s="1"/>
      <c r="M455" s="1"/>
      <c r="N455" s="1"/>
      <c r="O455" s="1"/>
      <c r="P455" s="1"/>
      <c r="Q455" s="1"/>
      <c r="R455" s="1"/>
      <c r="S455" s="1"/>
      <c r="T455" s="1"/>
      <c r="U455" s="1"/>
      <c r="V455" s="291"/>
      <c r="W455" s="1"/>
    </row>
    <row r="456" spans="1:24" ht="21.95" customHeight="1">
      <c r="A456" s="8"/>
      <c r="B456" s="1"/>
      <c r="C456" s="1"/>
      <c r="D456" s="1"/>
      <c r="E456" s="1"/>
      <c r="F456" s="1"/>
      <c r="G456" s="1"/>
      <c r="H456" s="1"/>
      <c r="I456" s="85"/>
      <c r="J456" s="1"/>
      <c r="K456" s="237"/>
      <c r="L456" s="237"/>
      <c r="M456" s="237"/>
      <c r="N456" s="237"/>
      <c r="O456" s="237"/>
      <c r="P456" s="237"/>
      <c r="Q456" s="237"/>
      <c r="R456" s="237"/>
      <c r="S456" s="1"/>
      <c r="T456" s="1"/>
      <c r="U456" s="1"/>
      <c r="V456" s="291"/>
      <c r="W456" s="1"/>
    </row>
    <row r="457" spans="1:24" ht="21.95" customHeight="1">
      <c r="A457" s="8"/>
      <c r="B457" s="1"/>
      <c r="C457" s="1"/>
      <c r="D457" s="1"/>
      <c r="E457" s="1"/>
      <c r="F457" s="1"/>
      <c r="G457" s="1"/>
      <c r="H457" s="1"/>
      <c r="I457" s="85"/>
      <c r="J457" s="43" t="s">
        <v>424</v>
      </c>
      <c r="K457" s="44"/>
      <c r="L457" s="317"/>
      <c r="M457" s="317"/>
      <c r="N457" s="317"/>
      <c r="O457" s="317"/>
      <c r="P457" s="183" t="s">
        <v>283</v>
      </c>
      <c r="Q457" s="237"/>
      <c r="R457" s="236"/>
      <c r="S457" s="236"/>
      <c r="T457" s="183"/>
      <c r="U457" s="1"/>
      <c r="V457" s="290" t="s">
        <v>847</v>
      </c>
      <c r="W457" s="1"/>
    </row>
    <row r="458" spans="1:24" ht="15" customHeight="1">
      <c r="A458" s="8"/>
      <c r="B458" s="1"/>
      <c r="C458" s="1"/>
      <c r="D458" s="1"/>
      <c r="E458" s="1"/>
      <c r="F458" s="1"/>
      <c r="G458" s="1"/>
      <c r="H458" s="1"/>
      <c r="I458" s="1"/>
      <c r="J458" s="1"/>
      <c r="K458" s="1"/>
      <c r="L458" s="1"/>
      <c r="M458" s="1"/>
      <c r="N458" s="1"/>
      <c r="O458" s="1"/>
      <c r="P458" s="1"/>
      <c r="Q458" s="1"/>
      <c r="R458" s="1"/>
      <c r="S458" s="1"/>
      <c r="T458" s="1"/>
      <c r="U458" s="1"/>
      <c r="V458" s="291"/>
      <c r="W458" s="1"/>
    </row>
    <row r="459" spans="1:24" ht="20.100000000000001" customHeight="1">
      <c r="A459" s="9">
        <v>65</v>
      </c>
      <c r="B459" s="2" t="s">
        <v>548</v>
      </c>
      <c r="C459" s="2"/>
      <c r="D459" s="2"/>
      <c r="E459" s="2"/>
      <c r="F459" s="2"/>
      <c r="G459" s="2"/>
      <c r="H459" s="2"/>
      <c r="I459" s="2"/>
      <c r="J459" s="2"/>
      <c r="K459" s="2"/>
      <c r="L459" s="2"/>
      <c r="M459" s="2"/>
      <c r="N459" s="2"/>
      <c r="O459" s="2"/>
      <c r="P459" s="2"/>
      <c r="Q459" s="2"/>
      <c r="R459" s="2"/>
      <c r="S459" s="2"/>
      <c r="T459" s="5"/>
      <c r="U459" s="1"/>
      <c r="V459" s="291"/>
      <c r="W459" s="1"/>
      <c r="X459" s="204"/>
    </row>
    <row r="460" spans="1:24" ht="9.9499999999999993" customHeight="1">
      <c r="A460"/>
      <c r="B460"/>
      <c r="C460"/>
      <c r="D460"/>
      <c r="E460"/>
      <c r="F460"/>
      <c r="G460"/>
      <c r="H460"/>
      <c r="I460"/>
      <c r="J460"/>
      <c r="K460"/>
      <c r="L460"/>
      <c r="M460"/>
      <c r="N460"/>
      <c r="O460"/>
      <c r="P460"/>
      <c r="Q460"/>
      <c r="R460"/>
      <c r="S460"/>
      <c r="T460"/>
      <c r="U460" s="1"/>
      <c r="V460" s="291"/>
      <c r="W460" s="1"/>
    </row>
    <row r="461" spans="1:24" ht="5.0999999999999996" customHeight="1">
      <c r="A461"/>
      <c r="B461"/>
      <c r="C461"/>
      <c r="D461"/>
      <c r="E461"/>
      <c r="F461"/>
      <c r="G461"/>
      <c r="H461"/>
      <c r="I461"/>
      <c r="J461"/>
      <c r="K461"/>
      <c r="L461"/>
      <c r="M461"/>
      <c r="N461"/>
      <c r="O461"/>
      <c r="P461"/>
      <c r="Q461"/>
      <c r="R461"/>
      <c r="S461"/>
      <c r="T461"/>
      <c r="U461" s="1"/>
      <c r="V461" s="291"/>
      <c r="W461" s="1"/>
    </row>
    <row r="462" spans="1:24" ht="24.95" customHeight="1">
      <c r="A462"/>
      <c r="B462"/>
      <c r="C462"/>
      <c r="D462"/>
      <c r="E462"/>
      <c r="F462"/>
      <c r="G462"/>
      <c r="H462"/>
      <c r="I462"/>
      <c r="J462" s="339" t="s">
        <v>549</v>
      </c>
      <c r="K462" s="339"/>
      <c r="L462"/>
      <c r="M462"/>
      <c r="N462"/>
      <c r="O462"/>
      <c r="P462"/>
      <c r="Q462"/>
      <c r="R462"/>
      <c r="S462"/>
      <c r="T462"/>
      <c r="U462" s="1"/>
      <c r="V462" s="294"/>
      <c r="W462" s="1"/>
    </row>
    <row r="463" spans="1:24" ht="24.95" customHeight="1">
      <c r="A463"/>
      <c r="B463"/>
      <c r="C463"/>
      <c r="D463"/>
      <c r="E463"/>
      <c r="F463"/>
      <c r="G463"/>
      <c r="H463"/>
      <c r="I463"/>
      <c r="J463" s="339" t="s">
        <v>550</v>
      </c>
      <c r="K463" s="339"/>
      <c r="L463"/>
      <c r="M463"/>
      <c r="N463"/>
      <c r="O463"/>
      <c r="P463"/>
      <c r="Q463"/>
      <c r="R463"/>
      <c r="S463"/>
      <c r="T463"/>
      <c r="U463" s="1"/>
      <c r="V463" s="291"/>
      <c r="W463" s="1"/>
    </row>
    <row r="464" spans="1:24" ht="14.25" customHeight="1">
      <c r="A464"/>
      <c r="B464"/>
      <c r="C464"/>
      <c r="D464"/>
      <c r="E464"/>
      <c r="F464"/>
      <c r="G464"/>
      <c r="H464"/>
      <c r="I464"/>
      <c r="J464"/>
      <c r="K464"/>
      <c r="L464"/>
      <c r="M464"/>
      <c r="N464"/>
      <c r="O464"/>
      <c r="P464"/>
      <c r="Q464"/>
      <c r="R464"/>
      <c r="S464"/>
      <c r="T464"/>
      <c r="U464" s="1"/>
      <c r="V464" s="291"/>
      <c r="W464" s="1"/>
    </row>
    <row r="465" spans="1:24" ht="20.100000000000001" customHeight="1">
      <c r="A465" s="9">
        <v>66</v>
      </c>
      <c r="B465" s="2" t="s">
        <v>551</v>
      </c>
      <c r="C465" s="2"/>
      <c r="D465" s="2"/>
      <c r="E465" s="2"/>
      <c r="F465" s="2"/>
      <c r="G465" s="2"/>
      <c r="H465" s="2"/>
      <c r="I465" s="2"/>
      <c r="J465" s="2"/>
      <c r="K465" s="2"/>
      <c r="L465" s="2"/>
      <c r="M465" s="2"/>
      <c r="N465" s="2"/>
      <c r="O465" s="2"/>
      <c r="P465" s="2"/>
      <c r="Q465" s="2"/>
      <c r="R465" s="2"/>
      <c r="S465" s="2"/>
      <c r="T465" s="5"/>
      <c r="U465" s="1"/>
      <c r="V465" s="291"/>
      <c r="W465" s="1"/>
      <c r="X465" s="204"/>
    </row>
    <row r="466" spans="1:24" ht="9.9499999999999993" customHeight="1">
      <c r="A466"/>
      <c r="B466"/>
      <c r="C466"/>
      <c r="D466"/>
      <c r="E466"/>
      <c r="F466"/>
      <c r="G466"/>
      <c r="H466"/>
      <c r="I466"/>
      <c r="J466"/>
      <c r="K466"/>
      <c r="L466"/>
      <c r="M466"/>
      <c r="N466"/>
      <c r="O466"/>
      <c r="P466"/>
      <c r="Q466"/>
      <c r="R466"/>
      <c r="S466"/>
      <c r="T466"/>
      <c r="U466" s="1"/>
      <c r="V466" s="291"/>
      <c r="W466" s="1"/>
    </row>
    <row r="467" spans="1:24" ht="39" customHeight="1">
      <c r="A467"/>
      <c r="B467" s="40" t="s">
        <v>46</v>
      </c>
      <c r="C467" s="4"/>
      <c r="D467" s="4"/>
      <c r="E467" s="301"/>
      <c r="F467" s="301"/>
      <c r="G467" s="301"/>
      <c r="H467" s="301"/>
      <c r="I467" s="301"/>
      <c r="J467" s="301"/>
      <c r="K467" s="301"/>
      <c r="L467" s="301"/>
      <c r="M467" s="301"/>
      <c r="N467" s="301"/>
      <c r="O467" s="301"/>
      <c r="P467" s="301"/>
      <c r="Q467" s="301"/>
      <c r="R467" s="301"/>
      <c r="S467" s="301"/>
      <c r="T467"/>
      <c r="U467" s="1"/>
      <c r="V467" s="291"/>
      <c r="W467" s="1"/>
    </row>
    <row r="468" spans="1:24" ht="15" customHeight="1" thickBot="1">
      <c r="A468"/>
      <c r="B468"/>
      <c r="C468"/>
      <c r="D468"/>
      <c r="E468"/>
      <c r="F468"/>
      <c r="G468"/>
      <c r="H468"/>
      <c r="I468"/>
      <c r="J468"/>
      <c r="K468"/>
      <c r="L468"/>
      <c r="M468"/>
      <c r="N468"/>
      <c r="O468"/>
      <c r="P468"/>
      <c r="Q468"/>
      <c r="R468"/>
      <c r="S468"/>
      <c r="T468"/>
      <c r="U468" s="1"/>
      <c r="V468" s="291"/>
      <c r="W468" s="1"/>
    </row>
    <row r="469" spans="1:24" ht="24.95" customHeight="1" thickBot="1">
      <c r="A469" s="347" t="s">
        <v>83</v>
      </c>
      <c r="B469" s="348"/>
      <c r="C469" s="348"/>
      <c r="D469" s="348"/>
      <c r="E469" s="348"/>
      <c r="F469" s="348"/>
      <c r="G469" s="348"/>
      <c r="H469" s="348"/>
      <c r="I469" s="348"/>
      <c r="J469" s="348"/>
      <c r="K469" s="348"/>
      <c r="L469" s="348"/>
      <c r="M469" s="348"/>
      <c r="N469" s="348"/>
      <c r="O469" s="348"/>
      <c r="P469" s="348"/>
      <c r="Q469" s="348"/>
      <c r="R469" s="348"/>
      <c r="S469" s="348"/>
      <c r="T469" s="349"/>
      <c r="U469" s="1"/>
      <c r="V469" s="291"/>
      <c r="W469" s="1"/>
    </row>
    <row r="470" spans="1:24" ht="15" customHeight="1">
      <c r="A470" s="8"/>
      <c r="B470" s="1"/>
      <c r="C470" s="1"/>
      <c r="D470" s="1"/>
      <c r="E470" s="1"/>
      <c r="F470" s="1"/>
      <c r="G470" s="1"/>
      <c r="H470" s="1"/>
      <c r="I470" s="1"/>
      <c r="J470" s="1"/>
      <c r="K470" s="1"/>
      <c r="L470" s="1"/>
      <c r="M470" s="1"/>
      <c r="N470" s="1"/>
      <c r="O470" s="1"/>
      <c r="P470" s="1"/>
      <c r="Q470" s="1"/>
      <c r="R470" s="1"/>
      <c r="S470" s="1"/>
      <c r="T470" s="1"/>
      <c r="U470" s="1"/>
      <c r="V470" s="291"/>
      <c r="W470" s="1"/>
    </row>
    <row r="471" spans="1:24" ht="33.75" customHeight="1">
      <c r="A471" s="9">
        <v>67</v>
      </c>
      <c r="B471" s="310" t="s">
        <v>875</v>
      </c>
      <c r="C471" s="368"/>
      <c r="D471" s="368"/>
      <c r="E471" s="368"/>
      <c r="F471" s="368"/>
      <c r="G471" s="368"/>
      <c r="H471" s="368"/>
      <c r="I471" s="368"/>
      <c r="J471" s="368"/>
      <c r="K471" s="368"/>
      <c r="L471" s="368"/>
      <c r="M471" s="368"/>
      <c r="N471" s="368"/>
      <c r="O471" s="368"/>
      <c r="P471" s="368"/>
      <c r="Q471" s="368"/>
      <c r="R471" s="368"/>
      <c r="S471" s="368"/>
      <c r="T471" s="368"/>
      <c r="U471" s="1"/>
      <c r="V471" s="291"/>
      <c r="W471" s="1"/>
    </row>
    <row r="472" spans="1:24" ht="9.9499999999999993" customHeight="1">
      <c r="A472" s="8"/>
      <c r="B472" s="1"/>
      <c r="C472" s="1"/>
      <c r="D472" s="1"/>
      <c r="E472" s="1"/>
      <c r="F472" s="1"/>
      <c r="G472" s="1"/>
      <c r="H472" s="1"/>
      <c r="I472" s="1"/>
      <c r="J472" s="1"/>
      <c r="K472" s="1"/>
      <c r="L472" s="1"/>
      <c r="M472" s="1"/>
      <c r="N472" s="1"/>
      <c r="O472" s="1"/>
      <c r="P472" s="1"/>
      <c r="Q472" s="1"/>
      <c r="R472" s="1"/>
      <c r="S472" s="1"/>
      <c r="T472" s="1"/>
      <c r="U472" s="1"/>
      <c r="V472" s="291"/>
      <c r="W472" s="1"/>
    </row>
    <row r="473" spans="1:24" ht="9.9499999999999993" customHeight="1">
      <c r="A473" s="8"/>
      <c r="B473" s="1"/>
      <c r="C473" s="1"/>
      <c r="D473" s="1"/>
      <c r="E473" s="1"/>
      <c r="F473" s="1"/>
      <c r="G473" s="1"/>
      <c r="H473" s="1"/>
      <c r="I473" s="1"/>
      <c r="J473" s="1"/>
      <c r="K473" s="1"/>
      <c r="L473" s="1"/>
      <c r="M473" s="1"/>
      <c r="N473" s="1"/>
      <c r="O473" s="1"/>
      <c r="P473" s="1"/>
      <c r="Q473" s="1"/>
      <c r="R473" s="1"/>
      <c r="S473" s="1"/>
      <c r="T473" s="1"/>
      <c r="U473" s="1"/>
      <c r="V473" s="291"/>
      <c r="W473" s="1"/>
    </row>
    <row r="474" spans="1:24" ht="20.100000000000001" customHeight="1">
      <c r="A474" s="8"/>
      <c r="B474" s="85"/>
      <c r="C474" s="1"/>
      <c r="D474" s="1"/>
      <c r="E474" s="1"/>
      <c r="F474" s="1"/>
      <c r="G474" s="1"/>
      <c r="H474" s="1"/>
      <c r="I474" s="1"/>
      <c r="J474" s="1"/>
      <c r="K474" s="85"/>
      <c r="L474" s="44"/>
      <c r="M474" s="1"/>
      <c r="N474" s="183" t="s">
        <v>84</v>
      </c>
      <c r="O474" s="332"/>
      <c r="P474" s="333"/>
      <c r="Q474" s="7" t="s">
        <v>85</v>
      </c>
      <c r="R474" s="1"/>
      <c r="S474" s="1"/>
      <c r="T474" s="1"/>
      <c r="U474" s="1"/>
      <c r="V474" s="290" t="s">
        <v>440</v>
      </c>
      <c r="W474" s="1"/>
    </row>
    <row r="475" spans="1:24" ht="20.100000000000001" customHeight="1">
      <c r="A475" s="8"/>
      <c r="B475" s="85"/>
      <c r="C475" s="1"/>
      <c r="D475" s="1"/>
      <c r="E475" s="1"/>
      <c r="F475" s="1"/>
      <c r="G475" s="1"/>
      <c r="H475" s="1"/>
      <c r="I475" s="1"/>
      <c r="J475" s="85"/>
      <c r="K475" s="85"/>
      <c r="L475" s="44"/>
      <c r="M475" s="1"/>
      <c r="N475" s="183" t="s">
        <v>84</v>
      </c>
      <c r="O475" s="332"/>
      <c r="P475" s="333"/>
      <c r="Q475" s="7" t="s">
        <v>85</v>
      </c>
      <c r="R475" s="1"/>
      <c r="S475" s="1"/>
      <c r="T475" s="1"/>
      <c r="U475" s="1"/>
      <c r="V475" s="290" t="s">
        <v>440</v>
      </c>
      <c r="W475" s="1"/>
    </row>
    <row r="476" spans="1:24" ht="20.100000000000001" customHeight="1">
      <c r="A476" s="8"/>
      <c r="B476" s="85"/>
      <c r="C476" s="1"/>
      <c r="D476" s="1"/>
      <c r="E476" s="1"/>
      <c r="F476" s="1"/>
      <c r="G476" s="1"/>
      <c r="H476" s="1"/>
      <c r="I476" s="1"/>
      <c r="J476" s="85"/>
      <c r="K476" s="85"/>
      <c r="L476" s="44"/>
      <c r="M476" s="25"/>
      <c r="N476" s="183" t="s">
        <v>84</v>
      </c>
      <c r="O476" s="332"/>
      <c r="P476" s="333"/>
      <c r="Q476" s="7" t="s">
        <v>85</v>
      </c>
      <c r="R476" s="1"/>
      <c r="S476" s="1"/>
      <c r="T476" s="1"/>
      <c r="U476" s="1"/>
      <c r="V476" s="290" t="s">
        <v>440</v>
      </c>
      <c r="W476" s="1"/>
    </row>
    <row r="477" spans="1:24" ht="20.100000000000001" customHeight="1">
      <c r="A477" s="8"/>
      <c r="B477" s="85"/>
      <c r="C477" s="1"/>
      <c r="D477" s="1"/>
      <c r="E477" s="1"/>
      <c r="F477" s="1"/>
      <c r="G477" s="1"/>
      <c r="H477" s="1"/>
      <c r="I477" s="303" t="s">
        <v>552</v>
      </c>
      <c r="J477" s="303"/>
      <c r="K477" s="85"/>
      <c r="L477" s="1"/>
      <c r="M477" s="185" t="s">
        <v>876</v>
      </c>
      <c r="N477" s="85"/>
      <c r="O477" s="85"/>
      <c r="P477" s="7"/>
      <c r="Q477" s="1"/>
      <c r="R477" s="1"/>
      <c r="S477" s="1"/>
      <c r="T477" s="1"/>
      <c r="U477" s="1"/>
      <c r="V477" s="291"/>
      <c r="W477" s="1"/>
    </row>
    <row r="478" spans="1:24" ht="20.100000000000001" customHeight="1">
      <c r="A478" s="8"/>
      <c r="B478" s="85"/>
      <c r="C478" s="1"/>
      <c r="D478" s="1"/>
      <c r="E478" s="1"/>
      <c r="F478" s="1"/>
      <c r="G478" s="1"/>
      <c r="H478" s="1"/>
      <c r="I478" s="303" t="s">
        <v>885</v>
      </c>
      <c r="J478" s="303"/>
      <c r="K478" s="85"/>
      <c r="L478" s="7"/>
      <c r="M478" s="1"/>
      <c r="N478" s="1"/>
      <c r="O478" s="85"/>
      <c r="P478" s="1"/>
      <c r="Q478" s="303" t="s">
        <v>886</v>
      </c>
      <c r="R478" s="303"/>
      <c r="S478" s="1"/>
      <c r="T478" s="1"/>
      <c r="U478" s="1"/>
      <c r="V478" s="291"/>
      <c r="W478" s="1"/>
    </row>
    <row r="479" spans="1:24" ht="9.9499999999999993" customHeight="1">
      <c r="A479" s="8"/>
      <c r="B479" s="1"/>
      <c r="C479" s="1"/>
      <c r="D479" s="1"/>
      <c r="E479" s="1"/>
      <c r="F479" s="1"/>
      <c r="G479" s="1"/>
      <c r="H479" s="1"/>
      <c r="I479" s="1"/>
      <c r="J479" s="1"/>
      <c r="K479" s="1"/>
      <c r="L479" s="1"/>
      <c r="M479" s="1"/>
      <c r="N479" s="1"/>
      <c r="O479" s="1"/>
      <c r="P479" s="1"/>
      <c r="Q479" s="1"/>
      <c r="R479" s="1"/>
      <c r="S479" s="1"/>
      <c r="T479" s="1"/>
      <c r="U479" s="1"/>
      <c r="V479" s="291"/>
      <c r="W479" s="1"/>
    </row>
    <row r="480" spans="1:24" ht="15" customHeight="1">
      <c r="A480" s="8"/>
      <c r="B480" s="1"/>
      <c r="C480" s="1"/>
      <c r="D480" s="1"/>
      <c r="E480" s="1"/>
      <c r="F480" s="1"/>
      <c r="G480" s="1"/>
      <c r="H480" s="1"/>
      <c r="I480" s="1"/>
      <c r="J480" s="1"/>
      <c r="K480" s="1"/>
      <c r="L480" s="1"/>
      <c r="M480" s="1"/>
      <c r="N480" s="1"/>
      <c r="O480" s="1"/>
      <c r="P480" s="1"/>
      <c r="Q480" s="1"/>
      <c r="R480" s="1"/>
      <c r="S480" s="1"/>
      <c r="T480" s="1"/>
      <c r="U480" s="1"/>
      <c r="V480" s="291"/>
      <c r="W480" s="1"/>
    </row>
    <row r="481" spans="1:39" ht="24.75" customHeight="1">
      <c r="A481" s="9">
        <v>68</v>
      </c>
      <c r="B481" s="57" t="s">
        <v>553</v>
      </c>
      <c r="C481" s="2"/>
      <c r="D481" s="2"/>
      <c r="E481" s="2"/>
      <c r="F481" s="2"/>
      <c r="G481" s="2"/>
      <c r="H481" s="2"/>
      <c r="I481" s="2"/>
      <c r="J481" s="2"/>
      <c r="K481" s="1"/>
      <c r="L481" s="9">
        <v>69</v>
      </c>
      <c r="M481" s="329" t="s">
        <v>554</v>
      </c>
      <c r="N481" s="358"/>
      <c r="O481" s="358"/>
      <c r="P481" s="358"/>
      <c r="Q481" s="358"/>
      <c r="R481" s="358"/>
      <c r="S481" s="358"/>
      <c r="T481" s="1"/>
      <c r="U481" s="1"/>
      <c r="V481" s="291"/>
      <c r="W481" s="1"/>
    </row>
    <row r="482" spans="1:39" ht="9.9499999999999993" customHeight="1">
      <c r="A482" s="1"/>
      <c r="B482" s="1"/>
      <c r="C482" s="1"/>
      <c r="D482" s="1"/>
      <c r="E482" s="1"/>
      <c r="F482" s="1"/>
      <c r="G482" s="1"/>
      <c r="H482" s="1"/>
      <c r="I482" s="1"/>
      <c r="J482" s="1"/>
      <c r="K482" s="8"/>
      <c r="L482" s="1"/>
      <c r="M482" s="1"/>
      <c r="N482" s="1"/>
      <c r="O482" s="1"/>
      <c r="P482" s="1"/>
      <c r="Q482" s="1"/>
      <c r="R482" s="1"/>
      <c r="S482" s="1"/>
      <c r="T482" s="1"/>
      <c r="U482" s="1"/>
      <c r="V482" s="291"/>
      <c r="W482" s="1"/>
    </row>
    <row r="483" spans="1:39" ht="20.100000000000001" customHeight="1">
      <c r="A483" s="1"/>
      <c r="B483" s="85"/>
      <c r="C483" s="1"/>
      <c r="D483" s="1"/>
      <c r="E483" s="1"/>
      <c r="F483" s="1"/>
      <c r="G483" s="1"/>
      <c r="H483" s="1"/>
      <c r="I483" s="1"/>
      <c r="J483" s="1"/>
      <c r="K483" s="8"/>
      <c r="L483" s="85"/>
      <c r="M483" s="1"/>
      <c r="N483" s="1"/>
      <c r="O483" s="1"/>
      <c r="P483" s="1"/>
      <c r="Q483" s="7"/>
      <c r="R483" s="1"/>
      <c r="S483" s="1"/>
      <c r="T483" s="1"/>
      <c r="U483" s="1"/>
      <c r="V483" s="291"/>
      <c r="W483" s="1"/>
    </row>
    <row r="484" spans="1:39" ht="20.100000000000001" customHeight="1">
      <c r="A484" s="1"/>
      <c r="B484" s="85"/>
      <c r="C484" s="1"/>
      <c r="D484" s="1"/>
      <c r="E484" s="1"/>
      <c r="F484" s="1"/>
      <c r="G484" s="1"/>
      <c r="H484" s="1"/>
      <c r="I484" s="1"/>
      <c r="J484" s="1"/>
      <c r="K484" s="8"/>
      <c r="L484" s="85"/>
      <c r="M484" s="1"/>
      <c r="N484" s="1"/>
      <c r="O484" s="1"/>
      <c r="P484" s="1"/>
      <c r="Q484" s="1"/>
      <c r="R484" s="1"/>
      <c r="S484" s="1"/>
      <c r="T484" s="1"/>
      <c r="U484" s="1"/>
      <c r="V484" s="291"/>
      <c r="W484" s="1"/>
    </row>
    <row r="485" spans="1:39" ht="20.100000000000001" customHeight="1">
      <c r="A485" s="1"/>
      <c r="B485" s="85"/>
      <c r="C485" s="1"/>
      <c r="D485" s="1"/>
      <c r="E485" s="1"/>
      <c r="F485" s="1"/>
      <c r="G485" s="1"/>
      <c r="H485" s="1"/>
      <c r="I485" s="1"/>
      <c r="J485" s="1"/>
      <c r="K485" s="8"/>
      <c r="L485" s="85"/>
      <c r="M485" s="1"/>
      <c r="N485" s="1"/>
      <c r="O485" s="1"/>
      <c r="P485" s="1"/>
      <c r="Q485" s="1"/>
      <c r="R485" s="1"/>
      <c r="S485" s="1"/>
      <c r="T485" s="1"/>
      <c r="U485" s="1"/>
      <c r="V485" s="291"/>
      <c r="W485" s="1"/>
    </row>
    <row r="486" spans="1:39" ht="20.100000000000001" customHeight="1">
      <c r="A486" s="1"/>
      <c r="B486" s="1"/>
      <c r="C486" s="1"/>
      <c r="D486" s="1"/>
      <c r="E486" s="1"/>
      <c r="F486" s="1"/>
      <c r="G486" s="1"/>
      <c r="H486" s="1"/>
      <c r="I486" s="1"/>
      <c r="J486" s="1"/>
      <c r="K486" s="8"/>
      <c r="L486" s="85"/>
      <c r="M486" s="1"/>
      <c r="N486" s="183" t="s">
        <v>439</v>
      </c>
      <c r="O486" s="357"/>
      <c r="P486" s="357"/>
      <c r="Q486" s="357"/>
      <c r="R486" s="357"/>
      <c r="S486" s="183" t="s">
        <v>283</v>
      </c>
      <c r="T486" s="1"/>
      <c r="U486" s="1"/>
      <c r="V486" s="290" t="s">
        <v>492</v>
      </c>
      <c r="W486" s="1"/>
      <c r="AE486" s="195"/>
      <c r="AF486" s="195"/>
      <c r="AG486" s="195"/>
      <c r="AH486" s="195"/>
      <c r="AI486" s="195"/>
      <c r="AJ486" s="195"/>
      <c r="AK486" s="195"/>
      <c r="AL486" s="195"/>
      <c r="AM486" s="195"/>
    </row>
    <row r="487" spans="1:39" ht="15" customHeight="1" thickBot="1">
      <c r="A487" s="8"/>
      <c r="B487" s="1"/>
      <c r="C487" s="1"/>
      <c r="D487" s="1"/>
      <c r="E487" s="1"/>
      <c r="F487" s="1"/>
      <c r="G487" s="1"/>
      <c r="H487" s="1"/>
      <c r="I487" s="1"/>
      <c r="J487" s="1"/>
      <c r="K487" s="1"/>
      <c r="L487" s="1"/>
      <c r="M487" s="1"/>
      <c r="N487" s="1"/>
      <c r="O487" s="1"/>
      <c r="P487" s="1"/>
      <c r="Q487" s="1"/>
      <c r="R487" s="1"/>
      <c r="S487" s="1"/>
      <c r="T487" s="1"/>
      <c r="U487" s="1"/>
      <c r="V487" s="291"/>
      <c r="W487" s="1"/>
    </row>
    <row r="488" spans="1:39" ht="24.95" customHeight="1" thickBot="1">
      <c r="A488" s="347" t="s">
        <v>110</v>
      </c>
      <c r="B488" s="348"/>
      <c r="C488" s="348"/>
      <c r="D488" s="348"/>
      <c r="E488" s="348"/>
      <c r="F488" s="348"/>
      <c r="G488" s="348"/>
      <c r="H488" s="348"/>
      <c r="I488" s="348"/>
      <c r="J488" s="348"/>
      <c r="K488" s="348"/>
      <c r="L488" s="348"/>
      <c r="M488" s="348"/>
      <c r="N488" s="348"/>
      <c r="O488" s="348"/>
      <c r="P488" s="348"/>
      <c r="Q488" s="348"/>
      <c r="R488" s="348"/>
      <c r="S488" s="348"/>
      <c r="T488" s="349"/>
      <c r="U488" s="1"/>
      <c r="V488" s="291"/>
      <c r="W488" s="1"/>
    </row>
    <row r="489" spans="1:39" ht="15" customHeight="1">
      <c r="A489" s="8"/>
      <c r="B489" s="1"/>
      <c r="C489" s="1"/>
      <c r="D489" s="1"/>
      <c r="E489" s="1"/>
      <c r="F489" s="1"/>
      <c r="G489" s="1"/>
      <c r="H489" s="1"/>
      <c r="I489" s="1"/>
      <c r="J489" s="1"/>
      <c r="K489" s="1"/>
      <c r="L489" s="1"/>
      <c r="M489" s="1"/>
      <c r="N489" s="1"/>
      <c r="O489" s="1"/>
      <c r="P489" s="1"/>
      <c r="Q489" s="1"/>
      <c r="R489" s="1"/>
      <c r="S489" s="1"/>
      <c r="T489" s="1"/>
      <c r="U489" s="1"/>
      <c r="V489" s="291"/>
      <c r="W489" s="1"/>
    </row>
    <row r="490" spans="1:39" ht="20.100000000000001" customHeight="1">
      <c r="A490" s="9">
        <v>70</v>
      </c>
      <c r="B490" s="2" t="s">
        <v>86</v>
      </c>
      <c r="C490" s="2"/>
      <c r="D490" s="2"/>
      <c r="E490" s="2"/>
      <c r="F490" s="2"/>
      <c r="G490" s="2"/>
      <c r="H490" s="2"/>
      <c r="I490" s="2"/>
      <c r="J490" s="2"/>
      <c r="K490" s="2"/>
      <c r="L490" s="2"/>
      <c r="M490" s="2"/>
      <c r="N490" s="2"/>
      <c r="O490" s="2"/>
      <c r="P490" s="2"/>
      <c r="Q490" s="2"/>
      <c r="R490" s="2"/>
      <c r="S490" s="2"/>
      <c r="T490" s="5"/>
      <c r="U490" s="1"/>
      <c r="V490" s="291"/>
      <c r="W490" s="1"/>
    </row>
    <row r="491" spans="1:39" ht="9.9499999999999993" customHeight="1">
      <c r="A491" s="8"/>
      <c r="B491" s="1"/>
      <c r="C491" s="1"/>
      <c r="D491" s="1"/>
      <c r="E491" s="1"/>
      <c r="F491" s="1"/>
      <c r="G491" s="1"/>
      <c r="H491" s="1"/>
      <c r="I491" s="1"/>
      <c r="J491" s="1"/>
      <c r="K491" s="1"/>
      <c r="L491" s="1"/>
      <c r="M491" s="1"/>
      <c r="N491" s="1"/>
      <c r="O491" s="1"/>
      <c r="P491" s="1"/>
      <c r="Q491" s="1"/>
      <c r="R491" s="1"/>
      <c r="S491" s="1"/>
      <c r="T491" s="1"/>
      <c r="U491" s="1"/>
      <c r="V491" s="291"/>
      <c r="W491" s="1"/>
    </row>
    <row r="492" spans="1:39" ht="20.100000000000001" customHeight="1">
      <c r="A492" s="8"/>
      <c r="B492" s="359"/>
      <c r="C492" s="360"/>
      <c r="D492" s="360"/>
      <c r="E492" s="360"/>
      <c r="F492" s="360"/>
      <c r="G492" s="360"/>
      <c r="H492" s="360"/>
      <c r="I492" s="360"/>
      <c r="J492" s="360"/>
      <c r="K492" s="360"/>
      <c r="L492" s="360"/>
      <c r="M492" s="360"/>
      <c r="N492" s="360"/>
      <c r="O492" s="360"/>
      <c r="P492" s="360"/>
      <c r="Q492" s="360"/>
      <c r="R492" s="360"/>
      <c r="S492" s="361"/>
      <c r="T492" s="1"/>
      <c r="U492" s="1"/>
      <c r="V492" s="291"/>
      <c r="W492" s="1"/>
    </row>
    <row r="493" spans="1:39" ht="20.100000000000001" customHeight="1">
      <c r="A493" s="8"/>
      <c r="B493" s="362"/>
      <c r="C493" s="363"/>
      <c r="D493" s="363"/>
      <c r="E493" s="363"/>
      <c r="F493" s="363"/>
      <c r="G493" s="363"/>
      <c r="H493" s="363"/>
      <c r="I493" s="363"/>
      <c r="J493" s="363"/>
      <c r="K493" s="363"/>
      <c r="L493" s="363"/>
      <c r="M493" s="363"/>
      <c r="N493" s="363"/>
      <c r="O493" s="363"/>
      <c r="P493" s="363"/>
      <c r="Q493" s="363"/>
      <c r="R493" s="363"/>
      <c r="S493" s="364"/>
      <c r="T493" s="1"/>
      <c r="U493" s="1"/>
      <c r="V493" s="291"/>
      <c r="W493" s="1"/>
    </row>
    <row r="494" spans="1:39" ht="20.100000000000001" customHeight="1">
      <c r="A494" s="8"/>
      <c r="B494" s="362"/>
      <c r="C494" s="363"/>
      <c r="D494" s="363"/>
      <c r="E494" s="363"/>
      <c r="F494" s="363"/>
      <c r="G494" s="363"/>
      <c r="H494" s="363"/>
      <c r="I494" s="363"/>
      <c r="J494" s="363"/>
      <c r="K494" s="363"/>
      <c r="L494" s="363"/>
      <c r="M494" s="363"/>
      <c r="N494" s="363"/>
      <c r="O494" s="363"/>
      <c r="P494" s="363"/>
      <c r="Q494" s="363"/>
      <c r="R494" s="363"/>
      <c r="S494" s="364"/>
      <c r="T494" s="1"/>
      <c r="U494" s="1"/>
      <c r="V494" s="291"/>
      <c r="W494" s="1"/>
    </row>
    <row r="495" spans="1:39" ht="20.100000000000001" customHeight="1">
      <c r="A495" s="8"/>
      <c r="B495" s="362"/>
      <c r="C495" s="363"/>
      <c r="D495" s="363"/>
      <c r="E495" s="363"/>
      <c r="F495" s="363"/>
      <c r="G495" s="363"/>
      <c r="H495" s="363"/>
      <c r="I495" s="363"/>
      <c r="J495" s="363"/>
      <c r="K495" s="363"/>
      <c r="L495" s="363"/>
      <c r="M495" s="363"/>
      <c r="N495" s="363"/>
      <c r="O495" s="363"/>
      <c r="P495" s="363"/>
      <c r="Q495" s="363"/>
      <c r="R495" s="363"/>
      <c r="S495" s="364"/>
      <c r="T495" s="1"/>
      <c r="U495" s="1"/>
      <c r="V495" s="291"/>
      <c r="W495" s="1"/>
    </row>
    <row r="496" spans="1:39" ht="20.100000000000001" customHeight="1">
      <c r="A496" s="8"/>
      <c r="B496" s="365"/>
      <c r="C496" s="366"/>
      <c r="D496" s="366"/>
      <c r="E496" s="366"/>
      <c r="F496" s="366"/>
      <c r="G496" s="366"/>
      <c r="H496" s="366"/>
      <c r="I496" s="366"/>
      <c r="J496" s="366"/>
      <c r="K496" s="366"/>
      <c r="L496" s="366"/>
      <c r="M496" s="366"/>
      <c r="N496" s="366"/>
      <c r="O496" s="366"/>
      <c r="P496" s="366"/>
      <c r="Q496" s="366"/>
      <c r="R496" s="366"/>
      <c r="S496" s="367"/>
      <c r="T496" s="1"/>
      <c r="U496" s="1"/>
      <c r="V496" s="291"/>
      <c r="W496" s="1"/>
    </row>
    <row r="497" spans="1:23" ht="20.100000000000001" customHeight="1">
      <c r="A497" s="8"/>
      <c r="B497" s="1"/>
      <c r="C497" s="1"/>
      <c r="D497" s="1"/>
      <c r="E497" s="1"/>
      <c r="F497" s="1"/>
      <c r="G497" s="1"/>
      <c r="H497" s="1"/>
      <c r="I497" s="1"/>
      <c r="J497" s="1"/>
      <c r="K497" s="1"/>
      <c r="L497" s="1"/>
      <c r="M497" s="1"/>
      <c r="N497" s="1"/>
      <c r="O497" s="1"/>
      <c r="P497" s="1"/>
      <c r="Q497" s="1"/>
      <c r="R497" s="1"/>
      <c r="S497" s="1"/>
      <c r="T497" s="1"/>
      <c r="U497" s="1"/>
      <c r="V497" s="291"/>
      <c r="W497" s="1"/>
    </row>
    <row r="498" spans="1:23" ht="24.95" customHeight="1">
      <c r="A498" s="350" t="s">
        <v>889</v>
      </c>
      <c r="B498" s="350"/>
      <c r="C498" s="350"/>
      <c r="D498" s="350"/>
      <c r="E498" s="350"/>
      <c r="F498" s="350"/>
      <c r="G498" s="350"/>
      <c r="H498" s="350"/>
      <c r="I498" s="350"/>
      <c r="J498" s="350"/>
      <c r="K498" s="350"/>
      <c r="L498" s="350"/>
      <c r="M498" s="350"/>
      <c r="N498" s="350"/>
      <c r="O498" s="350"/>
      <c r="P498" s="350"/>
      <c r="Q498" s="350"/>
      <c r="R498" s="350"/>
      <c r="S498" s="350"/>
      <c r="T498" s="350"/>
      <c r="U498" s="1"/>
      <c r="V498" s="299"/>
      <c r="W498" s="1"/>
    </row>
    <row r="499" spans="1:23" ht="20.100000000000001" customHeight="1">
      <c r="A499" s="8"/>
      <c r="B499" s="1"/>
      <c r="C499" s="1"/>
      <c r="D499" s="1"/>
      <c r="E499" s="1"/>
      <c r="F499" s="1"/>
      <c r="G499" s="1"/>
      <c r="H499" s="1"/>
      <c r="I499" s="1"/>
      <c r="J499" s="1"/>
      <c r="K499" s="1"/>
      <c r="L499" s="1"/>
      <c r="M499" s="1"/>
      <c r="N499" s="1"/>
      <c r="O499" s="1"/>
      <c r="P499" s="1"/>
      <c r="Q499" s="1"/>
      <c r="R499" s="1"/>
      <c r="S499" s="1"/>
      <c r="T499" s="1"/>
      <c r="U499" s="1"/>
      <c r="V499" s="186"/>
      <c r="W499" s="1"/>
    </row>
    <row r="500" spans="1:23" ht="20.100000000000001" customHeight="1">
      <c r="A500" s="8"/>
      <c r="B500" s="1"/>
      <c r="C500" s="1"/>
      <c r="D500" s="1"/>
      <c r="E500" s="1"/>
      <c r="F500" s="1"/>
      <c r="G500" s="1"/>
      <c r="H500" s="1"/>
      <c r="I500" s="1"/>
      <c r="J500" s="1"/>
      <c r="K500" s="1"/>
      <c r="L500" s="1"/>
      <c r="M500" s="1"/>
      <c r="N500" s="1"/>
      <c r="O500" s="1"/>
      <c r="P500" s="1"/>
      <c r="Q500" s="1"/>
      <c r="R500" s="1"/>
      <c r="S500" s="1"/>
      <c r="T500" s="1"/>
      <c r="U500" s="1"/>
      <c r="V500" s="186"/>
      <c r="W500" s="1"/>
    </row>
    <row r="501" spans="1:23" ht="20.100000000000001" customHeight="1">
      <c r="A501" s="8"/>
      <c r="B501" s="1"/>
      <c r="C501" s="1"/>
      <c r="D501" s="1"/>
      <c r="E501" s="1"/>
      <c r="F501" s="1"/>
      <c r="G501" s="1"/>
      <c r="H501" s="1"/>
      <c r="I501" s="1"/>
      <c r="J501" s="1"/>
      <c r="K501" s="1"/>
      <c r="L501" s="1"/>
      <c r="M501" s="1"/>
      <c r="N501" s="1"/>
      <c r="O501" s="1"/>
      <c r="P501" s="1"/>
      <c r="Q501" s="1"/>
      <c r="R501" s="1"/>
      <c r="S501" s="1"/>
      <c r="T501" s="1"/>
      <c r="U501" s="1"/>
      <c r="V501" s="186"/>
      <c r="W501" s="1"/>
    </row>
    <row r="502" spans="1:23" ht="20.100000000000001" customHeight="1">
      <c r="A502" s="8"/>
      <c r="B502" s="1"/>
      <c r="C502" s="1"/>
      <c r="D502" s="1"/>
      <c r="E502" s="1"/>
      <c r="F502" s="1"/>
      <c r="G502" s="1"/>
      <c r="H502" s="1"/>
      <c r="I502" s="1"/>
      <c r="J502" s="1"/>
      <c r="K502" s="1"/>
      <c r="L502" s="1"/>
      <c r="M502" s="1"/>
      <c r="N502" s="1"/>
      <c r="O502" s="1"/>
      <c r="P502" s="1"/>
      <c r="Q502" s="1"/>
      <c r="R502" s="1"/>
      <c r="S502" s="1"/>
      <c r="T502" s="1"/>
      <c r="U502" s="1"/>
      <c r="V502" s="186"/>
      <c r="W502" s="1"/>
    </row>
    <row r="503" spans="1:23" ht="20.100000000000001" customHeight="1">
      <c r="A503" s="8"/>
      <c r="B503" s="1"/>
      <c r="C503" s="1"/>
      <c r="D503" s="1"/>
      <c r="E503" s="1"/>
      <c r="F503" s="1"/>
      <c r="G503" s="1"/>
      <c r="H503" s="1"/>
      <c r="I503" s="1"/>
      <c r="J503" s="1"/>
      <c r="K503" s="1"/>
      <c r="L503" s="1"/>
      <c r="M503" s="1"/>
      <c r="N503" s="1"/>
      <c r="O503" s="1"/>
      <c r="P503" s="1"/>
      <c r="Q503" s="1"/>
      <c r="R503" s="1"/>
      <c r="S503" s="1"/>
      <c r="T503" s="1"/>
      <c r="U503" s="1"/>
      <c r="V503" s="186"/>
      <c r="W503" s="1"/>
    </row>
    <row r="504" spans="1:23" ht="20.100000000000001" customHeight="1">
      <c r="A504" s="8"/>
      <c r="B504" s="1"/>
      <c r="C504" s="1"/>
      <c r="D504" s="1"/>
      <c r="E504" s="1"/>
      <c r="F504" s="1"/>
      <c r="G504" s="1"/>
      <c r="H504" s="1"/>
      <c r="I504" s="1"/>
      <c r="J504" s="1"/>
      <c r="K504" s="1"/>
      <c r="L504" s="1"/>
      <c r="M504" s="1"/>
      <c r="N504" s="1"/>
      <c r="O504" s="1"/>
      <c r="P504" s="1"/>
      <c r="Q504" s="1"/>
      <c r="R504" s="1"/>
      <c r="S504" s="1"/>
      <c r="T504" s="1"/>
      <c r="U504" s="1"/>
      <c r="V504" s="186"/>
      <c r="W504" s="1"/>
    </row>
    <row r="505" spans="1:23" ht="20.100000000000001" customHeight="1">
      <c r="A505" s="8"/>
      <c r="B505" s="1"/>
      <c r="C505" s="1"/>
      <c r="D505" s="1"/>
      <c r="E505" s="1"/>
      <c r="F505" s="1"/>
      <c r="G505" s="1"/>
      <c r="H505" s="1"/>
      <c r="I505" s="1"/>
      <c r="J505" s="1"/>
      <c r="K505" s="1"/>
      <c r="L505" s="1"/>
      <c r="M505" s="1"/>
      <c r="N505" s="1"/>
      <c r="O505" s="1"/>
      <c r="P505" s="1"/>
      <c r="Q505" s="1"/>
      <c r="R505" s="1"/>
      <c r="S505" s="1"/>
      <c r="T505" s="1"/>
      <c r="U505" s="1"/>
      <c r="V505" s="186"/>
      <c r="W505" s="1"/>
    </row>
    <row r="506" spans="1:23" ht="20.100000000000001" customHeight="1">
      <c r="A506" s="8"/>
      <c r="B506" s="1"/>
      <c r="C506" s="1"/>
      <c r="D506" s="1"/>
      <c r="E506" s="1"/>
      <c r="F506" s="1"/>
      <c r="G506" s="1"/>
      <c r="H506" s="1"/>
      <c r="I506" s="1"/>
      <c r="J506" s="1"/>
      <c r="K506" s="1"/>
      <c r="L506" s="1"/>
      <c r="M506" s="1"/>
      <c r="N506" s="1"/>
      <c r="O506" s="1"/>
      <c r="P506" s="1"/>
      <c r="Q506" s="1"/>
      <c r="R506" s="1"/>
      <c r="S506" s="1"/>
      <c r="T506" s="1"/>
      <c r="U506" s="1"/>
      <c r="V506" s="186"/>
      <c r="W506" s="1"/>
    </row>
    <row r="507" spans="1:23" ht="20.100000000000001" customHeight="1">
      <c r="A507" s="8"/>
      <c r="B507" s="1"/>
      <c r="C507" s="1"/>
      <c r="D507" s="1"/>
      <c r="E507" s="1"/>
      <c r="F507" s="1"/>
      <c r="G507" s="1"/>
      <c r="H507" s="1"/>
      <c r="I507" s="1"/>
      <c r="J507" s="1"/>
      <c r="K507" s="1"/>
      <c r="L507" s="1"/>
      <c r="M507" s="1"/>
      <c r="N507" s="1"/>
      <c r="O507" s="1"/>
      <c r="P507" s="1"/>
      <c r="Q507" s="1"/>
      <c r="R507" s="1"/>
      <c r="S507" s="1"/>
      <c r="T507" s="1"/>
      <c r="U507" s="1"/>
      <c r="V507" s="186"/>
      <c r="W507" s="1"/>
    </row>
    <row r="508" spans="1:23" ht="20.100000000000001" customHeight="1">
      <c r="A508" s="8"/>
      <c r="B508" s="1"/>
      <c r="C508" s="1"/>
      <c r="D508" s="1"/>
      <c r="E508" s="1"/>
      <c r="F508" s="1"/>
      <c r="G508" s="1"/>
      <c r="H508" s="1"/>
      <c r="I508" s="1"/>
      <c r="J508" s="1"/>
      <c r="K508" s="1"/>
      <c r="L508" s="1"/>
      <c r="M508" s="1"/>
      <c r="N508" s="1"/>
      <c r="O508" s="1"/>
      <c r="P508" s="1"/>
      <c r="Q508" s="1"/>
      <c r="R508" s="1"/>
      <c r="S508" s="1"/>
      <c r="T508" s="1"/>
      <c r="U508" s="1"/>
      <c r="V508" s="186"/>
      <c r="W508" s="1"/>
    </row>
    <row r="509" spans="1:23" ht="32.25" customHeight="1">
      <c r="A509" s="1"/>
      <c r="B509" s="8"/>
      <c r="C509" s="1"/>
      <c r="D509" s="1"/>
      <c r="E509" s="1"/>
      <c r="F509" s="1"/>
      <c r="G509" s="1"/>
      <c r="H509" s="608" t="s">
        <v>454</v>
      </c>
      <c r="I509" s="608"/>
      <c r="J509" s="608"/>
      <c r="K509" s="608"/>
      <c r="L509" s="608"/>
      <c r="M509" s="608"/>
      <c r="N509" s="44"/>
      <c r="O509" s="44"/>
      <c r="P509" s="44"/>
      <c r="Q509" s="44"/>
      <c r="R509" s="44"/>
      <c r="S509" s="44"/>
      <c r="T509" s="44"/>
      <c r="U509" s="44"/>
      <c r="V509" s="186"/>
      <c r="W509" s="1"/>
    </row>
    <row r="510" spans="1:23" ht="20.100000000000001" customHeight="1">
      <c r="A510" s="8"/>
      <c r="B510" s="1"/>
      <c r="C510" s="1"/>
      <c r="D510" s="1"/>
      <c r="E510" s="1"/>
      <c r="F510" s="1"/>
      <c r="G510" s="1"/>
      <c r="H510" s="1"/>
      <c r="I510" s="1"/>
      <c r="J510" s="1"/>
      <c r="K510" s="1"/>
      <c r="L510" s="1"/>
      <c r="M510" s="1"/>
      <c r="N510" s="1"/>
      <c r="O510" s="1"/>
      <c r="P510" s="1"/>
      <c r="Q510" s="1"/>
      <c r="R510" s="1"/>
      <c r="S510" s="1"/>
      <c r="T510" s="1"/>
      <c r="U510" s="1"/>
      <c r="V510" s="186"/>
      <c r="W510" s="1"/>
    </row>
  </sheetData>
  <sheetProtection algorithmName="SHA-512" hashValue="CvPPh0HkPys1ZC9iJEX7q+uHxDNU97wE2enbZ/zrBKZ5C1A1BntNa/1Scw3tJh3KJd0Cs2q3SuLTGhbRvNyz7Q==" saltValue="rXn64uNE4BXpHOSCFiD5jA==" spinCount="100000" sheet="1" objects="1" scenarios="1"/>
  <mergeCells count="386">
    <mergeCell ref="N435:Q435"/>
    <mergeCell ref="G427:H429"/>
    <mergeCell ref="B228:B233"/>
    <mergeCell ref="R419:S419"/>
    <mergeCell ref="N418:O418"/>
    <mergeCell ref="Q196:R196"/>
    <mergeCell ref="R226:S226"/>
    <mergeCell ref="R227:S227"/>
    <mergeCell ref="J227:K227"/>
    <mergeCell ref="I196:J196"/>
    <mergeCell ref="J230:K230"/>
    <mergeCell ref="J231:K231"/>
    <mergeCell ref="J233:K233"/>
    <mergeCell ref="J228:K228"/>
    <mergeCell ref="J229:K229"/>
    <mergeCell ref="P231:Q231"/>
    <mergeCell ref="B422:S422"/>
    <mergeCell ref="H308:I308"/>
    <mergeCell ref="H310:I310"/>
    <mergeCell ref="M308:N308"/>
    <mergeCell ref="M310:N310"/>
    <mergeCell ref="F322:I322"/>
    <mergeCell ref="B378:M378"/>
    <mergeCell ref="N378:O378"/>
    <mergeCell ref="H509:M509"/>
    <mergeCell ref="N271:O271"/>
    <mergeCell ref="M245:N245"/>
    <mergeCell ref="Q239:R239"/>
    <mergeCell ref="N232:O232"/>
    <mergeCell ref="F342:I342"/>
    <mergeCell ref="P343:R343"/>
    <mergeCell ref="R232:S232"/>
    <mergeCell ref="J462:K462"/>
    <mergeCell ref="J463:K463"/>
    <mergeCell ref="L447:M447"/>
    <mergeCell ref="L445:M445"/>
    <mergeCell ref="M395:N395"/>
    <mergeCell ref="H412:I412"/>
    <mergeCell ref="R380:S380"/>
    <mergeCell ref="B414:T414"/>
    <mergeCell ref="E390:J390"/>
    <mergeCell ref="K426:T426"/>
    <mergeCell ref="L446:M446"/>
    <mergeCell ref="J285:R285"/>
    <mergeCell ref="J254:K254"/>
    <mergeCell ref="J255:K255"/>
    <mergeCell ref="J256:K256"/>
    <mergeCell ref="J232:K232"/>
    <mergeCell ref="H93:J93"/>
    <mergeCell ref="P187:S187"/>
    <mergeCell ref="P148:R148"/>
    <mergeCell ref="P149:R149"/>
    <mergeCell ref="N159:O159"/>
    <mergeCell ref="R163:S163"/>
    <mergeCell ref="S115:T116"/>
    <mergeCell ref="S111:T112"/>
    <mergeCell ref="S113:T114"/>
    <mergeCell ref="O111:P112"/>
    <mergeCell ref="Q132:S132"/>
    <mergeCell ref="H127:I127"/>
    <mergeCell ref="H128:I128"/>
    <mergeCell ref="R128:S128"/>
    <mergeCell ref="H126:I126"/>
    <mergeCell ref="R127:S127"/>
    <mergeCell ref="K115:L116"/>
    <mergeCell ref="F187:H187"/>
    <mergeCell ref="M107:N108"/>
    <mergeCell ref="N149:O149"/>
    <mergeCell ref="Q179:R179"/>
    <mergeCell ref="J179:K179"/>
    <mergeCell ref="K150:L150"/>
    <mergeCell ref="I168:N168"/>
    <mergeCell ref="R418:S418"/>
    <mergeCell ref="E199:R199"/>
    <mergeCell ref="J225:K225"/>
    <mergeCell ref="A215:T215"/>
    <mergeCell ref="B225:B227"/>
    <mergeCell ref="R197:S197"/>
    <mergeCell ref="G364:H364"/>
    <mergeCell ref="F347:G347"/>
    <mergeCell ref="N279:R279"/>
    <mergeCell ref="J226:K226"/>
    <mergeCell ref="N231:O231"/>
    <mergeCell ref="Q111:R112"/>
    <mergeCell ref="I113:J114"/>
    <mergeCell ref="M113:N114"/>
    <mergeCell ref="J286:R286"/>
    <mergeCell ref="F287:R287"/>
    <mergeCell ref="M196:N196"/>
    <mergeCell ref="P241:T241"/>
    <mergeCell ref="Q195:R195"/>
    <mergeCell ref="A189:T189"/>
    <mergeCell ref="M194:N194"/>
    <mergeCell ref="M195:N195"/>
    <mergeCell ref="A25:B25"/>
    <mergeCell ref="K25:M25"/>
    <mergeCell ref="G105:H106"/>
    <mergeCell ref="E113:F114"/>
    <mergeCell ref="G113:H114"/>
    <mergeCell ref="B111:B116"/>
    <mergeCell ref="G109:H110"/>
    <mergeCell ref="I109:J110"/>
    <mergeCell ref="E109:F110"/>
    <mergeCell ref="C107:D108"/>
    <mergeCell ref="E107:F108"/>
    <mergeCell ref="G107:H108"/>
    <mergeCell ref="C115:D116"/>
    <mergeCell ref="E115:F116"/>
    <mergeCell ref="G115:H116"/>
    <mergeCell ref="I115:J116"/>
    <mergeCell ref="C111:D112"/>
    <mergeCell ref="E111:F112"/>
    <mergeCell ref="G111:H112"/>
    <mergeCell ref="I111:J112"/>
    <mergeCell ref="C105:D106"/>
    <mergeCell ref="E105:F106"/>
    <mergeCell ref="I105:J106"/>
    <mergeCell ref="C109:D110"/>
    <mergeCell ref="C113:D114"/>
    <mergeCell ref="B105:B110"/>
    <mergeCell ref="A31:B36"/>
    <mergeCell ref="H26:T26"/>
    <mergeCell ref="Q27:S27"/>
    <mergeCell ref="M29:T29"/>
    <mergeCell ref="A30:E30"/>
    <mergeCell ref="O35:T36"/>
    <mergeCell ref="O113:P114"/>
    <mergeCell ref="Q113:R114"/>
    <mergeCell ref="H81:J81"/>
    <mergeCell ref="K81:P81"/>
    <mergeCell ref="Q84:R84"/>
    <mergeCell ref="S84:T84"/>
    <mergeCell ref="Q85:R85"/>
    <mergeCell ref="S85:T85"/>
    <mergeCell ref="Q88:R88"/>
    <mergeCell ref="S88:T88"/>
    <mergeCell ref="Q86:R86"/>
    <mergeCell ref="R58:S58"/>
    <mergeCell ref="N67:P67"/>
    <mergeCell ref="R59:S59"/>
    <mergeCell ref="Q94:R94"/>
    <mergeCell ref="S94:T94"/>
    <mergeCell ref="A24:B24"/>
    <mergeCell ref="F30:J30"/>
    <mergeCell ref="K24:M24"/>
    <mergeCell ref="P30:T30"/>
    <mergeCell ref="I28:L28"/>
    <mergeCell ref="I29:L29"/>
    <mergeCell ref="M28:T28"/>
    <mergeCell ref="D94:J96"/>
    <mergeCell ref="B101:D101"/>
    <mergeCell ref="E101:G101"/>
    <mergeCell ref="K30:O30"/>
    <mergeCell ref="B94:C96"/>
    <mergeCell ref="Q96:R96"/>
    <mergeCell ref="S96:T96"/>
    <mergeCell ref="O97:P97"/>
    <mergeCell ref="Q97:R97"/>
    <mergeCell ref="K93:P93"/>
    <mergeCell ref="Q89:R89"/>
    <mergeCell ref="S89:T89"/>
    <mergeCell ref="O89:P89"/>
    <mergeCell ref="J75:K75"/>
    <mergeCell ref="J77:K77"/>
    <mergeCell ref="Q95:R95"/>
    <mergeCell ref="S95:T95"/>
    <mergeCell ref="C24:J24"/>
    <mergeCell ref="B93:C93"/>
    <mergeCell ref="D93:G93"/>
    <mergeCell ref="Q93:R93"/>
    <mergeCell ref="S93:T93"/>
    <mergeCell ref="L67:M67"/>
    <mergeCell ref="P59:Q59"/>
    <mergeCell ref="K31:L31"/>
    <mergeCell ref="S86:T86"/>
    <mergeCell ref="Q82:R82"/>
    <mergeCell ref="Q83:R83"/>
    <mergeCell ref="Q87:R87"/>
    <mergeCell ref="S87:T87"/>
    <mergeCell ref="D33:F33"/>
    <mergeCell ref="D36:F36"/>
    <mergeCell ref="M35:N36"/>
    <mergeCell ref="B82:B88"/>
    <mergeCell ref="C82:C87"/>
    <mergeCell ref="D82:P82"/>
    <mergeCell ref="D83:G87"/>
    <mergeCell ref="H83:J85"/>
    <mergeCell ref="H86:J87"/>
    <mergeCell ref="B81:C81"/>
    <mergeCell ref="D81:G81"/>
    <mergeCell ref="A10:T10"/>
    <mergeCell ref="A12:T12"/>
    <mergeCell ref="A14:B14"/>
    <mergeCell ref="I14:J14"/>
    <mergeCell ref="R14:T14"/>
    <mergeCell ref="A15:B16"/>
    <mergeCell ref="I15:J16"/>
    <mergeCell ref="Q15:Q16"/>
    <mergeCell ref="R15:T16"/>
    <mergeCell ref="C15:H16"/>
    <mergeCell ref="C14:H14"/>
    <mergeCell ref="K15:P16"/>
    <mergeCell ref="K14:P14"/>
    <mergeCell ref="D17:H17"/>
    <mergeCell ref="D20:H20"/>
    <mergeCell ref="A17:B19"/>
    <mergeCell ref="A20:B22"/>
    <mergeCell ref="H18:T19"/>
    <mergeCell ref="H21:T22"/>
    <mergeCell ref="AX81:AY81"/>
    <mergeCell ref="Q81:R81"/>
    <mergeCell ref="S81:T81"/>
    <mergeCell ref="J76:K76"/>
    <mergeCell ref="A39:T39"/>
    <mergeCell ref="Q67:R67"/>
    <mergeCell ref="Q54:T54"/>
    <mergeCell ref="P55:Q55"/>
    <mergeCell ref="R55:S55"/>
    <mergeCell ref="P56:Q56"/>
    <mergeCell ref="R56:S56"/>
    <mergeCell ref="P57:Q57"/>
    <mergeCell ref="A23:B23"/>
    <mergeCell ref="A26:B29"/>
    <mergeCell ref="A37:T37"/>
    <mergeCell ref="N24:T24"/>
    <mergeCell ref="C25:J25"/>
    <mergeCell ref="N25:T25"/>
    <mergeCell ref="AV81:AW81"/>
    <mergeCell ref="S82:T82"/>
    <mergeCell ref="S83:T83"/>
    <mergeCell ref="V15:V16"/>
    <mergeCell ref="N68:P68"/>
    <mergeCell ref="Q68:R68"/>
    <mergeCell ref="K109:L110"/>
    <mergeCell ref="O109:P110"/>
    <mergeCell ref="Q109:R110"/>
    <mergeCell ref="S109:T110"/>
    <mergeCell ref="K105:L106"/>
    <mergeCell ref="M105:N106"/>
    <mergeCell ref="O105:P106"/>
    <mergeCell ref="Q105:R106"/>
    <mergeCell ref="S105:T106"/>
    <mergeCell ref="K107:L108"/>
    <mergeCell ref="S97:T97"/>
    <mergeCell ref="S107:T108"/>
    <mergeCell ref="L68:M68"/>
    <mergeCell ref="V31:V32"/>
    <mergeCell ref="K32:L32"/>
    <mergeCell ref="R57:S57"/>
    <mergeCell ref="M45:S45"/>
    <mergeCell ref="P58:Q58"/>
    <mergeCell ref="M109:N110"/>
    <mergeCell ref="O107:P108"/>
    <mergeCell ref="Q107:R108"/>
    <mergeCell ref="O115:P116"/>
    <mergeCell ref="Q115:R116"/>
    <mergeCell ref="Q137:S137"/>
    <mergeCell ref="Q133:S133"/>
    <mergeCell ref="Q134:S134"/>
    <mergeCell ref="Q135:S135"/>
    <mergeCell ref="Q136:S136"/>
    <mergeCell ref="B117:R117"/>
    <mergeCell ref="M115:N116"/>
    <mergeCell ref="M111:N112"/>
    <mergeCell ref="K113:L114"/>
    <mergeCell ref="I107:J108"/>
    <mergeCell ref="K111:L112"/>
    <mergeCell ref="B118:R118"/>
    <mergeCell ref="S118:T118"/>
    <mergeCell ref="B119:R119"/>
    <mergeCell ref="S119:T119"/>
    <mergeCell ref="A121:T121"/>
    <mergeCell ref="H125:I125"/>
    <mergeCell ref="R125:S125"/>
    <mergeCell ref="B120:T120"/>
    <mergeCell ref="L457:O457"/>
    <mergeCell ref="B471:T471"/>
    <mergeCell ref="S117:T117"/>
    <mergeCell ref="N148:O148"/>
    <mergeCell ref="O170:S170"/>
    <mergeCell ref="I170:M170"/>
    <mergeCell ref="Q194:R194"/>
    <mergeCell ref="C181:J181"/>
    <mergeCell ref="Q144:S144"/>
    <mergeCell ref="B172:T172"/>
    <mergeCell ref="A174:T174"/>
    <mergeCell ref="O168:S168"/>
    <mergeCell ref="Q141:S141"/>
    <mergeCell ref="Q142:S142"/>
    <mergeCell ref="Q143:S143"/>
    <mergeCell ref="K126:P126"/>
    <mergeCell ref="R126:S126"/>
    <mergeCell ref="B290:T290"/>
    <mergeCell ref="N255:O255"/>
    <mergeCell ref="G159:H159"/>
    <mergeCell ref="M163:N163"/>
    <mergeCell ref="O163:Q163"/>
    <mergeCell ref="E155:S155"/>
    <mergeCell ref="A303:T303"/>
    <mergeCell ref="A488:T488"/>
    <mergeCell ref="B424:T424"/>
    <mergeCell ref="N419:O419"/>
    <mergeCell ref="A498:T498"/>
    <mergeCell ref="B389:D389"/>
    <mergeCell ref="K389:S389"/>
    <mergeCell ref="B390:D390"/>
    <mergeCell ref="K390:S390"/>
    <mergeCell ref="B391:D391"/>
    <mergeCell ref="K391:S391"/>
    <mergeCell ref="A441:T441"/>
    <mergeCell ref="O486:R486"/>
    <mergeCell ref="M481:S481"/>
    <mergeCell ref="Q478:R478"/>
    <mergeCell ref="I478:J478"/>
    <mergeCell ref="I477:J477"/>
    <mergeCell ref="B492:S496"/>
    <mergeCell ref="E395:F395"/>
    <mergeCell ref="E389:J389"/>
    <mergeCell ref="O475:P475"/>
    <mergeCell ref="O476:P476"/>
    <mergeCell ref="A469:T469"/>
    <mergeCell ref="L439:M439"/>
    <mergeCell ref="O474:P474"/>
    <mergeCell ref="R417:S417"/>
    <mergeCell ref="N417:O417"/>
    <mergeCell ref="N380:O380"/>
    <mergeCell ref="R378:S378"/>
    <mergeCell ref="A359:T359"/>
    <mergeCell ref="M364:N364"/>
    <mergeCell ref="P380:Q380"/>
    <mergeCell ref="J372:K372"/>
    <mergeCell ref="P373:Q373"/>
    <mergeCell ref="M228:N228"/>
    <mergeCell ref="N256:O256"/>
    <mergeCell ref="N254:O254"/>
    <mergeCell ref="R230:S230"/>
    <mergeCell ref="G245:H245"/>
    <mergeCell ref="G280:R280"/>
    <mergeCell ref="G249:S250"/>
    <mergeCell ref="R231:S231"/>
    <mergeCell ref="P233:Q233"/>
    <mergeCell ref="N233:O233"/>
    <mergeCell ref="R233:S233"/>
    <mergeCell ref="N230:O230"/>
    <mergeCell ref="P230:Q230"/>
    <mergeCell ref="P232:Q232"/>
    <mergeCell ref="B235:T235"/>
    <mergeCell ref="N272:O272"/>
    <mergeCell ref="F274:J274"/>
    <mergeCell ref="B297:T297"/>
    <mergeCell ref="M328:N328"/>
    <mergeCell ref="M330:N330"/>
    <mergeCell ref="H328:I328"/>
    <mergeCell ref="E373:F373"/>
    <mergeCell ref="B379:M379"/>
    <mergeCell ref="N379:O379"/>
    <mergeCell ref="N384:O384"/>
    <mergeCell ref="R379:S379"/>
    <mergeCell ref="F350:G350"/>
    <mergeCell ref="S372:T372"/>
    <mergeCell ref="P378:Q378"/>
    <mergeCell ref="H349:I349"/>
    <mergeCell ref="E467:S467"/>
    <mergeCell ref="N273:O273"/>
    <mergeCell ref="N274:O274"/>
    <mergeCell ref="Q288:R288"/>
    <mergeCell ref="F260:P261"/>
    <mergeCell ref="F267:J267"/>
    <mergeCell ref="H411:I411"/>
    <mergeCell ref="E391:J391"/>
    <mergeCell ref="B282:T282"/>
    <mergeCell ref="B385:M385"/>
    <mergeCell ref="N385:O385"/>
    <mergeCell ref="P385:Q385"/>
    <mergeCell ref="R385:S385"/>
    <mergeCell ref="B380:M380"/>
    <mergeCell ref="I292:R292"/>
    <mergeCell ref="P323:R323"/>
    <mergeCell ref="P384:Q384"/>
    <mergeCell ref="R384:S384"/>
    <mergeCell ref="B295:S295"/>
    <mergeCell ref="P379:Q379"/>
    <mergeCell ref="H330:I330"/>
    <mergeCell ref="N377:O377"/>
    <mergeCell ref="P377:Q377"/>
    <mergeCell ref="R377:S377"/>
  </mergeCells>
  <phoneticPr fontId="2"/>
  <conditionalFormatting sqref="Q82:R88">
    <cfRule type="expression" dxfId="85" priority="186">
      <formula>S82&gt;Q82</formula>
    </cfRule>
  </conditionalFormatting>
  <conditionalFormatting sqref="Q94:R96">
    <cfRule type="expression" dxfId="84" priority="183">
      <formula>S94&gt;Q94</formula>
    </cfRule>
  </conditionalFormatting>
  <conditionalFormatting sqref="V17">
    <cfRule type="expression" dxfId="78" priority="168">
      <formula>AND(LEN(D17)&gt;0, LEN(D17)&lt;&gt;7)</formula>
    </cfRule>
  </conditionalFormatting>
  <conditionalFormatting sqref="V20">
    <cfRule type="expression" dxfId="77" priority="169">
      <formula>AND(LEN(D20)&gt;0, LEN(D20)&lt;&gt;7)</formula>
    </cfRule>
  </conditionalFormatting>
  <conditionalFormatting sqref="V24">
    <cfRule type="expression" dxfId="76" priority="44">
      <formula>ISNUMBER(SEARCH("-",C24))</formula>
    </cfRule>
  </conditionalFormatting>
  <conditionalFormatting sqref="V24:V25">
    <cfRule type="expression" dxfId="75" priority="43">
      <formula>ISNUMBER(SEARCH("-",N24))</formula>
    </cfRule>
  </conditionalFormatting>
  <conditionalFormatting sqref="V81">
    <cfRule type="expression" dxfId="60" priority="203">
      <formula>IF(COUNTIF(Q82:T88,0)&gt;0,1,0)</formula>
    </cfRule>
  </conditionalFormatting>
  <conditionalFormatting sqref="V94">
    <cfRule type="expression" dxfId="59" priority="202">
      <formula>IF(COUNTIF(Q94:T96,0)&gt;0,1,0)</formula>
    </cfRule>
  </conditionalFormatting>
  <conditionalFormatting sqref="V107">
    <cfRule type="expression" dxfId="58" priority="39">
      <formula>COUNTIF($E$107:$R$110,0)&gt;0</formula>
    </cfRule>
  </conditionalFormatting>
  <conditionalFormatting sqref="V113">
    <cfRule type="expression" dxfId="57" priority="38">
      <formula>COUNTIF($E$113:$R$116,0)&gt;0</formula>
    </cfRule>
  </conditionalFormatting>
  <conditionalFormatting sqref="V117:V119">
    <cfRule type="expression" dxfId="56" priority="37">
      <formula>COUNTIF(S117,0)&gt;0</formula>
    </cfRule>
  </conditionalFormatting>
  <conditionalFormatting sqref="V125">
    <cfRule type="expression" dxfId="55" priority="31">
      <formula>COUNTIF($H$125:$I$127,0)&gt;0</formula>
    </cfRule>
    <cfRule type="expression" dxfId="54" priority="30">
      <formula>COUNTIF($R$125:$S$128,0)&gt;0</formula>
    </cfRule>
  </conditionalFormatting>
  <hyperlinks>
    <hyperlink ref="H509:L509" r:id="rId1" display="このファイルをメールする" xr:uid="{1601E51F-1001-4E4B-BB88-79815B22D8E3}"/>
  </hyperlinks>
  <printOptions horizontalCentered="1"/>
  <pageMargins left="0.27559055118110237" right="0.27559055118110237" top="0.39370078740157483" bottom="0.39370078740157483" header="0.31496062992125984" footer="0.31496062992125984"/>
  <pageSetup paperSize="9" fitToHeight="0" orientation="portrait" r:id="rId2"/>
  <headerFooter differentOddEven="1">
    <oddFooter>&amp;R&amp;P/&amp;N</oddFooter>
    <evenFooter>&amp;L&amp;P/&amp;N</evenFooter>
  </headerFooter>
  <rowBreaks count="4" manualBreakCount="4">
    <brk id="52" max="20" man="1"/>
    <brk id="98" max="20" man="1"/>
    <brk id="129" max="20" man="1"/>
    <brk id="172" max="2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7" r:id="rId5" name="Option Button 3">
              <controlPr defaultSize="0" autoFill="0" autoLine="0" autoPict="0">
                <anchor moveWithCells="1">
                  <from>
                    <xdr:col>1</xdr:col>
                    <xdr:colOff>76200</xdr:colOff>
                    <xdr:row>42</xdr:row>
                    <xdr:rowOff>47625</xdr:rowOff>
                  </from>
                  <to>
                    <xdr:col>10</xdr:col>
                    <xdr:colOff>85725</xdr:colOff>
                    <xdr:row>43</xdr:row>
                    <xdr:rowOff>0</xdr:rowOff>
                  </to>
                </anchor>
              </controlPr>
            </control>
          </mc:Choice>
        </mc:AlternateContent>
        <mc:AlternateContent xmlns:mc="http://schemas.openxmlformats.org/markup-compatibility/2006">
          <mc:Choice Requires="x14">
            <control shapeId="1029" r:id="rId6" name="Option Button 5">
              <controlPr defaultSize="0" autoFill="0" autoLine="0" autoPict="0">
                <anchor moveWithCells="1">
                  <from>
                    <xdr:col>1</xdr:col>
                    <xdr:colOff>76200</xdr:colOff>
                    <xdr:row>43</xdr:row>
                    <xdr:rowOff>47625</xdr:rowOff>
                  </from>
                  <to>
                    <xdr:col>10</xdr:col>
                    <xdr:colOff>66675</xdr:colOff>
                    <xdr:row>44</xdr:row>
                    <xdr:rowOff>0</xdr:rowOff>
                  </to>
                </anchor>
              </controlPr>
            </control>
          </mc:Choice>
        </mc:AlternateContent>
        <mc:AlternateContent xmlns:mc="http://schemas.openxmlformats.org/markup-compatibility/2006">
          <mc:Choice Requires="x14">
            <control shapeId="1030" r:id="rId7" name="Option Button 6">
              <controlPr defaultSize="0" autoFill="0" autoLine="0" autoPict="0">
                <anchor moveWithCells="1">
                  <from>
                    <xdr:col>1</xdr:col>
                    <xdr:colOff>76200</xdr:colOff>
                    <xdr:row>44</xdr:row>
                    <xdr:rowOff>47625</xdr:rowOff>
                  </from>
                  <to>
                    <xdr:col>10</xdr:col>
                    <xdr:colOff>85725</xdr:colOff>
                    <xdr:row>45</xdr:row>
                    <xdr:rowOff>0</xdr:rowOff>
                  </to>
                </anchor>
              </controlPr>
            </control>
          </mc:Choice>
        </mc:AlternateContent>
        <mc:AlternateContent xmlns:mc="http://schemas.openxmlformats.org/markup-compatibility/2006">
          <mc:Choice Requires="x14">
            <control shapeId="1031" r:id="rId8" name="Option Button 7">
              <controlPr defaultSize="0" autoFill="0" autoLine="0" autoPict="0">
                <anchor moveWithCells="1">
                  <from>
                    <xdr:col>1</xdr:col>
                    <xdr:colOff>76200</xdr:colOff>
                    <xdr:row>45</xdr:row>
                    <xdr:rowOff>57150</xdr:rowOff>
                  </from>
                  <to>
                    <xdr:col>10</xdr:col>
                    <xdr:colOff>9525</xdr:colOff>
                    <xdr:row>46</xdr:row>
                    <xdr:rowOff>9525</xdr:rowOff>
                  </to>
                </anchor>
              </controlPr>
            </control>
          </mc:Choice>
        </mc:AlternateContent>
        <mc:AlternateContent xmlns:mc="http://schemas.openxmlformats.org/markup-compatibility/2006">
          <mc:Choice Requires="x14">
            <control shapeId="1035" r:id="rId9" name="Check Box 11">
              <controlPr defaultSize="0" autoFill="0" autoLine="0" autoPict="0">
                <anchor moveWithCells="1">
                  <from>
                    <xdr:col>1</xdr:col>
                    <xdr:colOff>57150</xdr:colOff>
                    <xdr:row>54</xdr:row>
                    <xdr:rowOff>47625</xdr:rowOff>
                  </from>
                  <to>
                    <xdr:col>12</xdr:col>
                    <xdr:colOff>9525</xdr:colOff>
                    <xdr:row>54</xdr:row>
                    <xdr:rowOff>295275</xdr:rowOff>
                  </to>
                </anchor>
              </controlPr>
            </control>
          </mc:Choice>
        </mc:AlternateContent>
        <mc:AlternateContent xmlns:mc="http://schemas.openxmlformats.org/markup-compatibility/2006">
          <mc:Choice Requires="x14">
            <control shapeId="1036" r:id="rId10" name="Check Box 12">
              <controlPr defaultSize="0" autoFill="0" autoLine="0" autoPict="0">
                <anchor moveWithCells="1">
                  <from>
                    <xdr:col>1</xdr:col>
                    <xdr:colOff>66675</xdr:colOff>
                    <xdr:row>55</xdr:row>
                    <xdr:rowOff>57150</xdr:rowOff>
                  </from>
                  <to>
                    <xdr:col>12</xdr:col>
                    <xdr:colOff>76200</xdr:colOff>
                    <xdr:row>55</xdr:row>
                    <xdr:rowOff>295275</xdr:rowOff>
                  </to>
                </anchor>
              </controlPr>
            </control>
          </mc:Choice>
        </mc:AlternateContent>
        <mc:AlternateContent xmlns:mc="http://schemas.openxmlformats.org/markup-compatibility/2006">
          <mc:Choice Requires="x14">
            <control shapeId="1037" r:id="rId11" name="Check Box 13">
              <controlPr defaultSize="0" autoFill="0" autoLine="0" autoPict="0">
                <anchor moveWithCells="1">
                  <from>
                    <xdr:col>1</xdr:col>
                    <xdr:colOff>57150</xdr:colOff>
                    <xdr:row>56</xdr:row>
                    <xdr:rowOff>66675</xdr:rowOff>
                  </from>
                  <to>
                    <xdr:col>12</xdr:col>
                    <xdr:colOff>66675</xdr:colOff>
                    <xdr:row>56</xdr:row>
                    <xdr:rowOff>304800</xdr:rowOff>
                  </to>
                </anchor>
              </controlPr>
            </control>
          </mc:Choice>
        </mc:AlternateContent>
        <mc:AlternateContent xmlns:mc="http://schemas.openxmlformats.org/markup-compatibility/2006">
          <mc:Choice Requires="x14">
            <control shapeId="1038" r:id="rId12" name="Check Box 14">
              <controlPr defaultSize="0" autoFill="0" autoLine="0" autoPict="0">
                <anchor moveWithCells="1">
                  <from>
                    <xdr:col>1</xdr:col>
                    <xdr:colOff>57150</xdr:colOff>
                    <xdr:row>57</xdr:row>
                    <xdr:rowOff>66675</xdr:rowOff>
                  </from>
                  <to>
                    <xdr:col>12</xdr:col>
                    <xdr:colOff>66675</xdr:colOff>
                    <xdr:row>57</xdr:row>
                    <xdr:rowOff>304800</xdr:rowOff>
                  </to>
                </anchor>
              </controlPr>
            </control>
          </mc:Choice>
        </mc:AlternateContent>
        <mc:AlternateContent xmlns:mc="http://schemas.openxmlformats.org/markup-compatibility/2006">
          <mc:Choice Requires="x14">
            <control shapeId="1039" r:id="rId13" name="Group Box 15">
              <controlPr defaultSize="0" autoFill="0" autoPict="0">
                <anchor moveWithCells="1">
                  <from>
                    <xdr:col>1</xdr:col>
                    <xdr:colOff>0</xdr:colOff>
                    <xdr:row>54</xdr:row>
                    <xdr:rowOff>19050</xdr:rowOff>
                  </from>
                  <to>
                    <xdr:col>14</xdr:col>
                    <xdr:colOff>323850</xdr:colOff>
                    <xdr:row>58</xdr:row>
                    <xdr:rowOff>19050</xdr:rowOff>
                  </to>
                </anchor>
              </controlPr>
            </control>
          </mc:Choice>
        </mc:AlternateContent>
        <mc:AlternateContent xmlns:mc="http://schemas.openxmlformats.org/markup-compatibility/2006">
          <mc:Choice Requires="x14">
            <control shapeId="1040" r:id="rId14" name="Option Button 16">
              <controlPr defaultSize="0" autoFill="0" autoLine="0" autoPict="0">
                <anchor moveWithCells="1">
                  <from>
                    <xdr:col>1</xdr:col>
                    <xdr:colOff>76200</xdr:colOff>
                    <xdr:row>49</xdr:row>
                    <xdr:rowOff>47625</xdr:rowOff>
                  </from>
                  <to>
                    <xdr:col>12</xdr:col>
                    <xdr:colOff>266700</xdr:colOff>
                    <xdr:row>50</xdr:row>
                    <xdr:rowOff>0</xdr:rowOff>
                  </to>
                </anchor>
              </controlPr>
            </control>
          </mc:Choice>
        </mc:AlternateContent>
        <mc:AlternateContent xmlns:mc="http://schemas.openxmlformats.org/markup-compatibility/2006">
          <mc:Choice Requires="x14">
            <control shapeId="1041" r:id="rId15" name="Option Button 17">
              <controlPr defaultSize="0" autoFill="0" autoLine="0" autoPict="0">
                <anchor moveWithCells="1">
                  <from>
                    <xdr:col>1</xdr:col>
                    <xdr:colOff>66675</xdr:colOff>
                    <xdr:row>50</xdr:row>
                    <xdr:rowOff>28575</xdr:rowOff>
                  </from>
                  <to>
                    <xdr:col>12</xdr:col>
                    <xdr:colOff>276225</xdr:colOff>
                    <xdr:row>50</xdr:row>
                    <xdr:rowOff>266700</xdr:rowOff>
                  </to>
                </anchor>
              </controlPr>
            </control>
          </mc:Choice>
        </mc:AlternateContent>
        <mc:AlternateContent xmlns:mc="http://schemas.openxmlformats.org/markup-compatibility/2006">
          <mc:Choice Requires="x14">
            <control shapeId="1052" r:id="rId16" name="Option Button 28">
              <controlPr defaultSize="0" autoFill="0" autoLine="0" autoPict="0">
                <anchor moveWithCells="1">
                  <from>
                    <xdr:col>17</xdr:col>
                    <xdr:colOff>0</xdr:colOff>
                    <xdr:row>13</xdr:row>
                    <xdr:rowOff>0</xdr:rowOff>
                  </from>
                  <to>
                    <xdr:col>18</xdr:col>
                    <xdr:colOff>142875</xdr:colOff>
                    <xdr:row>14</xdr:row>
                    <xdr:rowOff>0</xdr:rowOff>
                  </to>
                </anchor>
              </controlPr>
            </control>
          </mc:Choice>
        </mc:AlternateContent>
        <mc:AlternateContent xmlns:mc="http://schemas.openxmlformats.org/markup-compatibility/2006">
          <mc:Choice Requires="x14">
            <control shapeId="1054" r:id="rId17" name="Option Button 30">
              <controlPr defaultSize="0" autoFill="0" autoLine="0" autoPict="0">
                <anchor moveWithCells="1">
                  <from>
                    <xdr:col>18</xdr:col>
                    <xdr:colOff>133350</xdr:colOff>
                    <xdr:row>13</xdr:row>
                    <xdr:rowOff>0</xdr:rowOff>
                  </from>
                  <to>
                    <xdr:col>19</xdr:col>
                    <xdr:colOff>247650</xdr:colOff>
                    <xdr:row>14</xdr:row>
                    <xdr:rowOff>0</xdr:rowOff>
                  </to>
                </anchor>
              </controlPr>
            </control>
          </mc:Choice>
        </mc:AlternateContent>
        <mc:AlternateContent xmlns:mc="http://schemas.openxmlformats.org/markup-compatibility/2006">
          <mc:Choice Requires="x14">
            <control shapeId="1056" r:id="rId18" name="Check Box 32">
              <controlPr defaultSize="0" autoFill="0" autoLine="0" autoPict="0">
                <anchor moveWithCells="1">
                  <from>
                    <xdr:col>1</xdr:col>
                    <xdr:colOff>85725</xdr:colOff>
                    <xdr:row>147</xdr:row>
                    <xdr:rowOff>38100</xdr:rowOff>
                  </from>
                  <to>
                    <xdr:col>12</xdr:col>
                    <xdr:colOff>209550</xdr:colOff>
                    <xdr:row>147</xdr:row>
                    <xdr:rowOff>304800</xdr:rowOff>
                  </to>
                </anchor>
              </controlPr>
            </control>
          </mc:Choice>
        </mc:AlternateContent>
        <mc:AlternateContent xmlns:mc="http://schemas.openxmlformats.org/markup-compatibility/2006">
          <mc:Choice Requires="x14">
            <control shapeId="1058" r:id="rId19" name="Group Box 34">
              <controlPr defaultSize="0" autoFill="0" autoPict="0">
                <anchor moveWithCells="1">
                  <from>
                    <xdr:col>16</xdr:col>
                    <xdr:colOff>333375</xdr:colOff>
                    <xdr:row>12</xdr:row>
                    <xdr:rowOff>180975</xdr:rowOff>
                  </from>
                  <to>
                    <xdr:col>20</xdr:col>
                    <xdr:colOff>0</xdr:colOff>
                    <xdr:row>14</xdr:row>
                    <xdr:rowOff>9525</xdr:rowOff>
                  </to>
                </anchor>
              </controlPr>
            </control>
          </mc:Choice>
        </mc:AlternateContent>
        <mc:AlternateContent xmlns:mc="http://schemas.openxmlformats.org/markup-compatibility/2006">
          <mc:Choice Requires="x14">
            <control shapeId="1060" r:id="rId20" name="Option Button 36">
              <controlPr defaultSize="0" autoFill="0" autoLine="0" autoPict="0">
                <anchor moveWithCells="1">
                  <from>
                    <xdr:col>2</xdr:col>
                    <xdr:colOff>0</xdr:colOff>
                    <xdr:row>22</xdr:row>
                    <xdr:rowOff>9525</xdr:rowOff>
                  </from>
                  <to>
                    <xdr:col>7</xdr:col>
                    <xdr:colOff>257175</xdr:colOff>
                    <xdr:row>23</xdr:row>
                    <xdr:rowOff>9525</xdr:rowOff>
                  </to>
                </anchor>
              </controlPr>
            </control>
          </mc:Choice>
        </mc:AlternateContent>
        <mc:AlternateContent xmlns:mc="http://schemas.openxmlformats.org/markup-compatibility/2006">
          <mc:Choice Requires="x14">
            <control shapeId="1061" r:id="rId21" name="Option Button 37">
              <controlPr defaultSize="0" autoFill="0" autoLine="0" autoPict="0">
                <anchor moveWithCells="1">
                  <from>
                    <xdr:col>7</xdr:col>
                    <xdr:colOff>323850</xdr:colOff>
                    <xdr:row>22</xdr:row>
                    <xdr:rowOff>0</xdr:rowOff>
                  </from>
                  <to>
                    <xdr:col>13</xdr:col>
                    <xdr:colOff>171450</xdr:colOff>
                    <xdr:row>23</xdr:row>
                    <xdr:rowOff>0</xdr:rowOff>
                  </to>
                </anchor>
              </controlPr>
            </control>
          </mc:Choice>
        </mc:AlternateContent>
        <mc:AlternateContent xmlns:mc="http://schemas.openxmlformats.org/markup-compatibility/2006">
          <mc:Choice Requires="x14">
            <control shapeId="1062" r:id="rId22" name="Group Box 38">
              <controlPr defaultSize="0" autoFill="0" autoPict="0">
                <anchor moveWithCells="1">
                  <from>
                    <xdr:col>1</xdr:col>
                    <xdr:colOff>371475</xdr:colOff>
                    <xdr:row>21</xdr:row>
                    <xdr:rowOff>238125</xdr:rowOff>
                  </from>
                  <to>
                    <xdr:col>19</xdr:col>
                    <xdr:colOff>323850</xdr:colOff>
                    <xdr:row>23</xdr:row>
                    <xdr:rowOff>9525</xdr:rowOff>
                  </to>
                </anchor>
              </controlPr>
            </control>
          </mc:Choice>
        </mc:AlternateContent>
        <mc:AlternateContent xmlns:mc="http://schemas.openxmlformats.org/markup-compatibility/2006">
          <mc:Choice Requires="x14">
            <control shapeId="1082" r:id="rId23" name="Option Button 58">
              <controlPr defaultSize="0" autoFill="0" autoLine="0" autoPict="0">
                <anchor moveWithCells="1">
                  <from>
                    <xdr:col>1</xdr:col>
                    <xdr:colOff>57150</xdr:colOff>
                    <xdr:row>62</xdr:row>
                    <xdr:rowOff>19050</xdr:rowOff>
                  </from>
                  <to>
                    <xdr:col>6</xdr:col>
                    <xdr:colOff>304800</xdr:colOff>
                    <xdr:row>62</xdr:row>
                    <xdr:rowOff>295275</xdr:rowOff>
                  </to>
                </anchor>
              </controlPr>
            </control>
          </mc:Choice>
        </mc:AlternateContent>
        <mc:AlternateContent xmlns:mc="http://schemas.openxmlformats.org/markup-compatibility/2006">
          <mc:Choice Requires="x14">
            <control shapeId="1083" r:id="rId24" name="Option Button 59">
              <controlPr defaultSize="0" autoFill="0" autoLine="0" autoPict="0">
                <anchor moveWithCells="1">
                  <from>
                    <xdr:col>7</xdr:col>
                    <xdr:colOff>304800</xdr:colOff>
                    <xdr:row>62</xdr:row>
                    <xdr:rowOff>19050</xdr:rowOff>
                  </from>
                  <to>
                    <xdr:col>13</xdr:col>
                    <xdr:colOff>161925</xdr:colOff>
                    <xdr:row>62</xdr:row>
                    <xdr:rowOff>295275</xdr:rowOff>
                  </to>
                </anchor>
              </controlPr>
            </control>
          </mc:Choice>
        </mc:AlternateContent>
        <mc:AlternateContent xmlns:mc="http://schemas.openxmlformats.org/markup-compatibility/2006">
          <mc:Choice Requires="x14">
            <control shapeId="1085" r:id="rId25" name="Option Button 61">
              <controlPr defaultSize="0" autoFill="0" autoLine="0" autoPict="0">
                <anchor moveWithCells="1">
                  <from>
                    <xdr:col>1</xdr:col>
                    <xdr:colOff>76200</xdr:colOff>
                    <xdr:row>66</xdr:row>
                    <xdr:rowOff>0</xdr:rowOff>
                  </from>
                  <to>
                    <xdr:col>10</xdr:col>
                    <xdr:colOff>57150</xdr:colOff>
                    <xdr:row>67</xdr:row>
                    <xdr:rowOff>19050</xdr:rowOff>
                  </to>
                </anchor>
              </controlPr>
            </control>
          </mc:Choice>
        </mc:AlternateContent>
        <mc:AlternateContent xmlns:mc="http://schemas.openxmlformats.org/markup-compatibility/2006">
          <mc:Choice Requires="x14">
            <control shapeId="1086" r:id="rId26" name="Option Button 62">
              <controlPr defaultSize="0" autoFill="0" autoLine="0" autoPict="0">
                <anchor moveWithCells="1">
                  <from>
                    <xdr:col>1</xdr:col>
                    <xdr:colOff>76200</xdr:colOff>
                    <xdr:row>67</xdr:row>
                    <xdr:rowOff>0</xdr:rowOff>
                  </from>
                  <to>
                    <xdr:col>10</xdr:col>
                    <xdr:colOff>57150</xdr:colOff>
                    <xdr:row>68</xdr:row>
                    <xdr:rowOff>19050</xdr:rowOff>
                  </to>
                </anchor>
              </controlPr>
            </control>
          </mc:Choice>
        </mc:AlternateContent>
        <mc:AlternateContent xmlns:mc="http://schemas.openxmlformats.org/markup-compatibility/2006">
          <mc:Choice Requires="x14">
            <control shapeId="1087" r:id="rId27" name="Option Button 63">
              <controlPr defaultSize="0" autoFill="0" autoLine="0" autoPict="0">
                <anchor moveWithCells="1">
                  <from>
                    <xdr:col>1</xdr:col>
                    <xdr:colOff>76200</xdr:colOff>
                    <xdr:row>68</xdr:row>
                    <xdr:rowOff>0</xdr:rowOff>
                  </from>
                  <to>
                    <xdr:col>10</xdr:col>
                    <xdr:colOff>57150</xdr:colOff>
                    <xdr:row>69</xdr:row>
                    <xdr:rowOff>19050</xdr:rowOff>
                  </to>
                </anchor>
              </controlPr>
            </control>
          </mc:Choice>
        </mc:AlternateContent>
        <mc:AlternateContent xmlns:mc="http://schemas.openxmlformats.org/markup-compatibility/2006">
          <mc:Choice Requires="x14">
            <control shapeId="1088" r:id="rId28" name="Option Button 64">
              <controlPr defaultSize="0" autoFill="0" autoLine="0" autoPict="0">
                <anchor moveWithCells="1">
                  <from>
                    <xdr:col>1</xdr:col>
                    <xdr:colOff>76200</xdr:colOff>
                    <xdr:row>69</xdr:row>
                    <xdr:rowOff>0</xdr:rowOff>
                  </from>
                  <to>
                    <xdr:col>10</xdr:col>
                    <xdr:colOff>57150</xdr:colOff>
                    <xdr:row>70</xdr:row>
                    <xdr:rowOff>19050</xdr:rowOff>
                  </to>
                </anchor>
              </controlPr>
            </control>
          </mc:Choice>
        </mc:AlternateContent>
        <mc:AlternateContent xmlns:mc="http://schemas.openxmlformats.org/markup-compatibility/2006">
          <mc:Choice Requires="x14">
            <control shapeId="1089" r:id="rId29" name="Option Button 65">
              <controlPr defaultSize="0" autoFill="0" autoLine="0" autoPict="0">
                <anchor moveWithCells="1">
                  <from>
                    <xdr:col>1</xdr:col>
                    <xdr:colOff>76200</xdr:colOff>
                    <xdr:row>70</xdr:row>
                    <xdr:rowOff>0</xdr:rowOff>
                  </from>
                  <to>
                    <xdr:col>10</xdr:col>
                    <xdr:colOff>57150</xdr:colOff>
                    <xdr:row>71</xdr:row>
                    <xdr:rowOff>19050</xdr:rowOff>
                  </to>
                </anchor>
              </controlPr>
            </control>
          </mc:Choice>
        </mc:AlternateContent>
        <mc:AlternateContent xmlns:mc="http://schemas.openxmlformats.org/markup-compatibility/2006">
          <mc:Choice Requires="x14">
            <control shapeId="1091" r:id="rId30" name="Group Box 67">
              <controlPr defaultSize="0" autoFill="0" autoPict="0">
                <anchor moveWithCells="1">
                  <from>
                    <xdr:col>0</xdr:col>
                    <xdr:colOff>323850</xdr:colOff>
                    <xdr:row>62</xdr:row>
                    <xdr:rowOff>0</xdr:rowOff>
                  </from>
                  <to>
                    <xdr:col>14</xdr:col>
                    <xdr:colOff>323850</xdr:colOff>
                    <xdr:row>62</xdr:row>
                    <xdr:rowOff>304800</xdr:rowOff>
                  </to>
                </anchor>
              </controlPr>
            </control>
          </mc:Choice>
        </mc:AlternateContent>
        <mc:AlternateContent xmlns:mc="http://schemas.openxmlformats.org/markup-compatibility/2006">
          <mc:Choice Requires="x14">
            <control shapeId="1093" r:id="rId31" name="Group Box 69">
              <controlPr defaultSize="0" autoFill="0" autoPict="0">
                <anchor moveWithCells="1">
                  <from>
                    <xdr:col>0</xdr:col>
                    <xdr:colOff>323850</xdr:colOff>
                    <xdr:row>65</xdr:row>
                    <xdr:rowOff>95250</xdr:rowOff>
                  </from>
                  <to>
                    <xdr:col>18</xdr:col>
                    <xdr:colOff>314325</xdr:colOff>
                    <xdr:row>71</xdr:row>
                    <xdr:rowOff>57150</xdr:rowOff>
                  </to>
                </anchor>
              </controlPr>
            </control>
          </mc:Choice>
        </mc:AlternateContent>
        <mc:AlternateContent xmlns:mc="http://schemas.openxmlformats.org/markup-compatibility/2006">
          <mc:Choice Requires="x14">
            <control shapeId="1103" r:id="rId32" name="Check Box 79">
              <controlPr defaultSize="0" autoFill="0" autoLine="0" autoPict="0">
                <anchor moveWithCells="1">
                  <from>
                    <xdr:col>1</xdr:col>
                    <xdr:colOff>85725</xdr:colOff>
                    <xdr:row>148</xdr:row>
                    <xdr:rowOff>38100</xdr:rowOff>
                  </from>
                  <to>
                    <xdr:col>12</xdr:col>
                    <xdr:colOff>209550</xdr:colOff>
                    <xdr:row>148</xdr:row>
                    <xdr:rowOff>304800</xdr:rowOff>
                  </to>
                </anchor>
              </controlPr>
            </control>
          </mc:Choice>
        </mc:AlternateContent>
        <mc:AlternateContent xmlns:mc="http://schemas.openxmlformats.org/markup-compatibility/2006">
          <mc:Choice Requires="x14">
            <control shapeId="1104" r:id="rId33" name="Check Box 80">
              <controlPr defaultSize="0" autoFill="0" autoLine="0" autoPict="0">
                <anchor moveWithCells="1">
                  <from>
                    <xdr:col>1</xdr:col>
                    <xdr:colOff>85725</xdr:colOff>
                    <xdr:row>149</xdr:row>
                    <xdr:rowOff>38100</xdr:rowOff>
                  </from>
                  <to>
                    <xdr:col>12</xdr:col>
                    <xdr:colOff>209550</xdr:colOff>
                    <xdr:row>149</xdr:row>
                    <xdr:rowOff>304800</xdr:rowOff>
                  </to>
                </anchor>
              </controlPr>
            </control>
          </mc:Choice>
        </mc:AlternateContent>
        <mc:AlternateContent xmlns:mc="http://schemas.openxmlformats.org/markup-compatibility/2006">
          <mc:Choice Requires="x14">
            <control shapeId="1105" r:id="rId34" name="Check Box 81">
              <controlPr defaultSize="0" autoFill="0" autoLine="0" autoPict="0">
                <anchor moveWithCells="1">
                  <from>
                    <xdr:col>1</xdr:col>
                    <xdr:colOff>85725</xdr:colOff>
                    <xdr:row>150</xdr:row>
                    <xdr:rowOff>38100</xdr:rowOff>
                  </from>
                  <to>
                    <xdr:col>12</xdr:col>
                    <xdr:colOff>209550</xdr:colOff>
                    <xdr:row>150</xdr:row>
                    <xdr:rowOff>304800</xdr:rowOff>
                  </to>
                </anchor>
              </controlPr>
            </control>
          </mc:Choice>
        </mc:AlternateContent>
        <mc:AlternateContent xmlns:mc="http://schemas.openxmlformats.org/markup-compatibility/2006">
          <mc:Choice Requires="x14">
            <control shapeId="1108" r:id="rId35" name="Option Button 84">
              <controlPr defaultSize="0" autoFill="0" autoLine="0" autoPict="0">
                <anchor moveWithCells="1">
                  <from>
                    <xdr:col>1</xdr:col>
                    <xdr:colOff>66675</xdr:colOff>
                    <xdr:row>162</xdr:row>
                    <xdr:rowOff>19050</xdr:rowOff>
                  </from>
                  <to>
                    <xdr:col>6</xdr:col>
                    <xdr:colOff>114300</xdr:colOff>
                    <xdr:row>163</xdr:row>
                    <xdr:rowOff>38100</xdr:rowOff>
                  </to>
                </anchor>
              </controlPr>
            </control>
          </mc:Choice>
        </mc:AlternateContent>
        <mc:AlternateContent xmlns:mc="http://schemas.openxmlformats.org/markup-compatibility/2006">
          <mc:Choice Requires="x14">
            <control shapeId="1110" r:id="rId36" name="Option Button 86">
              <controlPr defaultSize="0" autoFill="0" autoLine="0" autoPict="0">
                <anchor moveWithCells="1">
                  <from>
                    <xdr:col>1</xdr:col>
                    <xdr:colOff>66675</xdr:colOff>
                    <xdr:row>162</xdr:row>
                    <xdr:rowOff>304800</xdr:rowOff>
                  </from>
                  <to>
                    <xdr:col>6</xdr:col>
                    <xdr:colOff>114300</xdr:colOff>
                    <xdr:row>164</xdr:row>
                    <xdr:rowOff>9525</xdr:rowOff>
                  </to>
                </anchor>
              </controlPr>
            </control>
          </mc:Choice>
        </mc:AlternateContent>
        <mc:AlternateContent xmlns:mc="http://schemas.openxmlformats.org/markup-compatibility/2006">
          <mc:Choice Requires="x14">
            <control shapeId="1111" r:id="rId37" name="Group Box 87">
              <controlPr defaultSize="0" autoFill="0" autoPict="0">
                <anchor moveWithCells="1">
                  <from>
                    <xdr:col>0</xdr:col>
                    <xdr:colOff>314325</xdr:colOff>
                    <xdr:row>161</xdr:row>
                    <xdr:rowOff>114300</xdr:rowOff>
                  </from>
                  <to>
                    <xdr:col>7</xdr:col>
                    <xdr:colOff>19050</xdr:colOff>
                    <xdr:row>164</xdr:row>
                    <xdr:rowOff>9525</xdr:rowOff>
                  </to>
                </anchor>
              </controlPr>
            </control>
          </mc:Choice>
        </mc:AlternateContent>
        <mc:AlternateContent xmlns:mc="http://schemas.openxmlformats.org/markup-compatibility/2006">
          <mc:Choice Requires="x14">
            <control shapeId="1112" r:id="rId38" name="Option Button 88">
              <controlPr defaultSize="0" autoFill="0" autoLine="0" autoPict="0">
                <anchor moveWithCells="1">
                  <from>
                    <xdr:col>1</xdr:col>
                    <xdr:colOff>76200</xdr:colOff>
                    <xdr:row>167</xdr:row>
                    <xdr:rowOff>9525</xdr:rowOff>
                  </from>
                  <to>
                    <xdr:col>6</xdr:col>
                    <xdr:colOff>66675</xdr:colOff>
                    <xdr:row>168</xdr:row>
                    <xdr:rowOff>9525</xdr:rowOff>
                  </to>
                </anchor>
              </controlPr>
            </control>
          </mc:Choice>
        </mc:AlternateContent>
        <mc:AlternateContent xmlns:mc="http://schemas.openxmlformats.org/markup-compatibility/2006">
          <mc:Choice Requires="x14">
            <control shapeId="1113" r:id="rId39" name="Option Button 89">
              <controlPr defaultSize="0" autoFill="0" autoLine="0" autoPict="0">
                <anchor moveWithCells="1">
                  <from>
                    <xdr:col>1</xdr:col>
                    <xdr:colOff>76200</xdr:colOff>
                    <xdr:row>168</xdr:row>
                    <xdr:rowOff>9525</xdr:rowOff>
                  </from>
                  <to>
                    <xdr:col>6</xdr:col>
                    <xdr:colOff>66675</xdr:colOff>
                    <xdr:row>169</xdr:row>
                    <xdr:rowOff>276225</xdr:rowOff>
                  </to>
                </anchor>
              </controlPr>
            </control>
          </mc:Choice>
        </mc:AlternateContent>
        <mc:AlternateContent xmlns:mc="http://schemas.openxmlformats.org/markup-compatibility/2006">
          <mc:Choice Requires="x14">
            <control shapeId="1114" r:id="rId40" name="Group Box 90">
              <controlPr defaultSize="0" autoFill="0" autoPict="0">
                <anchor moveWithCells="1">
                  <from>
                    <xdr:col>0</xdr:col>
                    <xdr:colOff>323850</xdr:colOff>
                    <xdr:row>167</xdr:row>
                    <xdr:rowOff>0</xdr:rowOff>
                  </from>
                  <to>
                    <xdr:col>6</xdr:col>
                    <xdr:colOff>276225</xdr:colOff>
                    <xdr:row>169</xdr:row>
                    <xdr:rowOff>295275</xdr:rowOff>
                  </to>
                </anchor>
              </controlPr>
            </control>
          </mc:Choice>
        </mc:AlternateContent>
        <mc:AlternateContent xmlns:mc="http://schemas.openxmlformats.org/markup-compatibility/2006">
          <mc:Choice Requires="x14">
            <control shapeId="1115" r:id="rId41" name="Option Button 91">
              <controlPr defaultSize="0" autoFill="0" autoLine="0" autoPict="0">
                <anchor moveWithCells="1">
                  <from>
                    <xdr:col>1</xdr:col>
                    <xdr:colOff>76200</xdr:colOff>
                    <xdr:row>177</xdr:row>
                    <xdr:rowOff>0</xdr:rowOff>
                  </from>
                  <to>
                    <xdr:col>6</xdr:col>
                    <xdr:colOff>123825</xdr:colOff>
                    <xdr:row>178</xdr:row>
                    <xdr:rowOff>0</xdr:rowOff>
                  </to>
                </anchor>
              </controlPr>
            </control>
          </mc:Choice>
        </mc:AlternateContent>
        <mc:AlternateContent xmlns:mc="http://schemas.openxmlformats.org/markup-compatibility/2006">
          <mc:Choice Requires="x14">
            <control shapeId="1116" r:id="rId42" name="Option Button 92">
              <controlPr defaultSize="0" autoFill="0" autoLine="0" autoPict="0">
                <anchor moveWithCells="1">
                  <from>
                    <xdr:col>1</xdr:col>
                    <xdr:colOff>76200</xdr:colOff>
                    <xdr:row>178</xdr:row>
                    <xdr:rowOff>0</xdr:rowOff>
                  </from>
                  <to>
                    <xdr:col>6</xdr:col>
                    <xdr:colOff>123825</xdr:colOff>
                    <xdr:row>179</xdr:row>
                    <xdr:rowOff>0</xdr:rowOff>
                  </to>
                </anchor>
              </controlPr>
            </control>
          </mc:Choice>
        </mc:AlternateContent>
        <mc:AlternateContent xmlns:mc="http://schemas.openxmlformats.org/markup-compatibility/2006">
          <mc:Choice Requires="x14">
            <control shapeId="1117" r:id="rId43" name="Group Box 93">
              <controlPr defaultSize="0" autoFill="0" autoPict="0">
                <anchor moveWithCells="1">
                  <from>
                    <xdr:col>0</xdr:col>
                    <xdr:colOff>314325</xdr:colOff>
                    <xdr:row>177</xdr:row>
                    <xdr:rowOff>0</xdr:rowOff>
                  </from>
                  <to>
                    <xdr:col>8</xdr:col>
                    <xdr:colOff>9525</xdr:colOff>
                    <xdr:row>179</xdr:row>
                    <xdr:rowOff>9525</xdr:rowOff>
                  </to>
                </anchor>
              </controlPr>
            </control>
          </mc:Choice>
        </mc:AlternateContent>
        <mc:AlternateContent xmlns:mc="http://schemas.openxmlformats.org/markup-compatibility/2006">
          <mc:Choice Requires="x14">
            <control shapeId="1122" r:id="rId44" name="Group Box 98">
              <controlPr defaultSize="0" autoFill="0" autoPict="0">
                <anchor moveWithCells="1">
                  <from>
                    <xdr:col>1</xdr:col>
                    <xdr:colOff>19050</xdr:colOff>
                    <xdr:row>182</xdr:row>
                    <xdr:rowOff>0</xdr:rowOff>
                  </from>
                  <to>
                    <xdr:col>9</xdr:col>
                    <xdr:colOff>38100</xdr:colOff>
                    <xdr:row>187</xdr:row>
                    <xdr:rowOff>47625</xdr:rowOff>
                  </to>
                </anchor>
              </controlPr>
            </control>
          </mc:Choice>
        </mc:AlternateContent>
        <mc:AlternateContent xmlns:mc="http://schemas.openxmlformats.org/markup-compatibility/2006">
          <mc:Choice Requires="x14">
            <control shapeId="1128" r:id="rId45" name="Group Box 104">
              <controlPr defaultSize="0" autoFill="0" autoPict="0">
                <anchor moveWithCells="1">
                  <from>
                    <xdr:col>11</xdr:col>
                    <xdr:colOff>19050</xdr:colOff>
                    <xdr:row>181</xdr:row>
                    <xdr:rowOff>104775</xdr:rowOff>
                  </from>
                  <to>
                    <xdr:col>19</xdr:col>
                    <xdr:colOff>323850</xdr:colOff>
                    <xdr:row>187</xdr:row>
                    <xdr:rowOff>47625</xdr:rowOff>
                  </to>
                </anchor>
              </controlPr>
            </control>
          </mc:Choice>
        </mc:AlternateContent>
        <mc:AlternateContent xmlns:mc="http://schemas.openxmlformats.org/markup-compatibility/2006">
          <mc:Choice Requires="x14">
            <control shapeId="1129" r:id="rId46" name="Check Box 105">
              <controlPr defaultSize="0" autoFill="0" autoLine="0" autoPict="0">
                <anchor moveWithCells="1">
                  <from>
                    <xdr:col>1</xdr:col>
                    <xdr:colOff>66675</xdr:colOff>
                    <xdr:row>182</xdr:row>
                    <xdr:rowOff>28575</xdr:rowOff>
                  </from>
                  <to>
                    <xdr:col>8</xdr:col>
                    <xdr:colOff>161925</xdr:colOff>
                    <xdr:row>182</xdr:row>
                    <xdr:rowOff>276225</xdr:rowOff>
                  </to>
                </anchor>
              </controlPr>
            </control>
          </mc:Choice>
        </mc:AlternateContent>
        <mc:AlternateContent xmlns:mc="http://schemas.openxmlformats.org/markup-compatibility/2006">
          <mc:Choice Requires="x14">
            <control shapeId="1130" r:id="rId47" name="Check Box 106">
              <controlPr defaultSize="0" autoFill="0" autoLine="0" autoPict="0">
                <anchor moveWithCells="1">
                  <from>
                    <xdr:col>1</xdr:col>
                    <xdr:colOff>66675</xdr:colOff>
                    <xdr:row>183</xdr:row>
                    <xdr:rowOff>38100</xdr:rowOff>
                  </from>
                  <to>
                    <xdr:col>8</xdr:col>
                    <xdr:colOff>161925</xdr:colOff>
                    <xdr:row>183</xdr:row>
                    <xdr:rowOff>285750</xdr:rowOff>
                  </to>
                </anchor>
              </controlPr>
            </control>
          </mc:Choice>
        </mc:AlternateContent>
        <mc:AlternateContent xmlns:mc="http://schemas.openxmlformats.org/markup-compatibility/2006">
          <mc:Choice Requires="x14">
            <control shapeId="1131" r:id="rId48" name="Check Box 107">
              <controlPr defaultSize="0" autoFill="0" autoLine="0" autoPict="0">
                <anchor moveWithCells="1">
                  <from>
                    <xdr:col>1</xdr:col>
                    <xdr:colOff>66675</xdr:colOff>
                    <xdr:row>184</xdr:row>
                    <xdr:rowOff>47625</xdr:rowOff>
                  </from>
                  <to>
                    <xdr:col>8</xdr:col>
                    <xdr:colOff>161925</xdr:colOff>
                    <xdr:row>184</xdr:row>
                    <xdr:rowOff>295275</xdr:rowOff>
                  </to>
                </anchor>
              </controlPr>
            </control>
          </mc:Choice>
        </mc:AlternateContent>
        <mc:AlternateContent xmlns:mc="http://schemas.openxmlformats.org/markup-compatibility/2006">
          <mc:Choice Requires="x14">
            <control shapeId="1132" r:id="rId49" name="Check Box 108">
              <controlPr defaultSize="0" autoFill="0" autoLine="0" autoPict="0">
                <anchor moveWithCells="1">
                  <from>
                    <xdr:col>1</xdr:col>
                    <xdr:colOff>85725</xdr:colOff>
                    <xdr:row>186</xdr:row>
                    <xdr:rowOff>28575</xdr:rowOff>
                  </from>
                  <to>
                    <xdr:col>3</xdr:col>
                    <xdr:colOff>180975</xdr:colOff>
                    <xdr:row>186</xdr:row>
                    <xdr:rowOff>276225</xdr:rowOff>
                  </to>
                </anchor>
              </controlPr>
            </control>
          </mc:Choice>
        </mc:AlternateContent>
        <mc:AlternateContent xmlns:mc="http://schemas.openxmlformats.org/markup-compatibility/2006">
          <mc:Choice Requires="x14">
            <control shapeId="1133" r:id="rId50" name="Check Box 109">
              <controlPr defaultSize="0" autoFill="0" autoLine="0" autoPict="0">
                <anchor moveWithCells="1">
                  <from>
                    <xdr:col>11</xdr:col>
                    <xdr:colOff>95250</xdr:colOff>
                    <xdr:row>182</xdr:row>
                    <xdr:rowOff>9525</xdr:rowOff>
                  </from>
                  <to>
                    <xdr:col>18</xdr:col>
                    <xdr:colOff>9525</xdr:colOff>
                    <xdr:row>183</xdr:row>
                    <xdr:rowOff>0</xdr:rowOff>
                  </to>
                </anchor>
              </controlPr>
            </control>
          </mc:Choice>
        </mc:AlternateContent>
        <mc:AlternateContent xmlns:mc="http://schemas.openxmlformats.org/markup-compatibility/2006">
          <mc:Choice Requires="x14">
            <control shapeId="1134" r:id="rId51" name="Check Box 110">
              <controlPr defaultSize="0" autoFill="0" autoLine="0" autoPict="0">
                <anchor moveWithCells="1">
                  <from>
                    <xdr:col>11</xdr:col>
                    <xdr:colOff>95250</xdr:colOff>
                    <xdr:row>183</xdr:row>
                    <xdr:rowOff>9525</xdr:rowOff>
                  </from>
                  <to>
                    <xdr:col>18</xdr:col>
                    <xdr:colOff>9525</xdr:colOff>
                    <xdr:row>184</xdr:row>
                    <xdr:rowOff>0</xdr:rowOff>
                  </to>
                </anchor>
              </controlPr>
            </control>
          </mc:Choice>
        </mc:AlternateContent>
        <mc:AlternateContent xmlns:mc="http://schemas.openxmlformats.org/markup-compatibility/2006">
          <mc:Choice Requires="x14">
            <control shapeId="1135" r:id="rId52" name="Check Box 111">
              <controlPr defaultSize="0" autoFill="0" autoLine="0" autoPict="0">
                <anchor moveWithCells="1">
                  <from>
                    <xdr:col>11</xdr:col>
                    <xdr:colOff>95250</xdr:colOff>
                    <xdr:row>184</xdr:row>
                    <xdr:rowOff>9525</xdr:rowOff>
                  </from>
                  <to>
                    <xdr:col>18</xdr:col>
                    <xdr:colOff>9525</xdr:colOff>
                    <xdr:row>185</xdr:row>
                    <xdr:rowOff>0</xdr:rowOff>
                  </to>
                </anchor>
              </controlPr>
            </control>
          </mc:Choice>
        </mc:AlternateContent>
        <mc:AlternateContent xmlns:mc="http://schemas.openxmlformats.org/markup-compatibility/2006">
          <mc:Choice Requires="x14">
            <control shapeId="1136" r:id="rId53" name="Check Box 112">
              <controlPr defaultSize="0" autoFill="0" autoLine="0" autoPict="0">
                <anchor moveWithCells="1">
                  <from>
                    <xdr:col>11</xdr:col>
                    <xdr:colOff>95250</xdr:colOff>
                    <xdr:row>184</xdr:row>
                    <xdr:rowOff>304800</xdr:rowOff>
                  </from>
                  <to>
                    <xdr:col>18</xdr:col>
                    <xdr:colOff>9525</xdr:colOff>
                    <xdr:row>185</xdr:row>
                    <xdr:rowOff>295275</xdr:rowOff>
                  </to>
                </anchor>
              </controlPr>
            </control>
          </mc:Choice>
        </mc:AlternateContent>
        <mc:AlternateContent xmlns:mc="http://schemas.openxmlformats.org/markup-compatibility/2006">
          <mc:Choice Requires="x14">
            <control shapeId="1137" r:id="rId54" name="Check Box 113">
              <controlPr defaultSize="0" autoFill="0" autoLine="0" autoPict="0">
                <anchor moveWithCells="1">
                  <from>
                    <xdr:col>11</xdr:col>
                    <xdr:colOff>95250</xdr:colOff>
                    <xdr:row>185</xdr:row>
                    <xdr:rowOff>304800</xdr:rowOff>
                  </from>
                  <to>
                    <xdr:col>13</xdr:col>
                    <xdr:colOff>152400</xdr:colOff>
                    <xdr:row>186</xdr:row>
                    <xdr:rowOff>295275</xdr:rowOff>
                  </to>
                </anchor>
              </controlPr>
            </control>
          </mc:Choice>
        </mc:AlternateContent>
        <mc:AlternateContent xmlns:mc="http://schemas.openxmlformats.org/markup-compatibility/2006">
          <mc:Choice Requires="x14">
            <control shapeId="1377" r:id="rId55" name="Group Box 353">
              <controlPr defaultSize="0" autoFill="0" autoPict="0">
                <anchor moveWithCells="1">
                  <from>
                    <xdr:col>0</xdr:col>
                    <xdr:colOff>323850</xdr:colOff>
                    <xdr:row>146</xdr:row>
                    <xdr:rowOff>114300</xdr:rowOff>
                  </from>
                  <to>
                    <xdr:col>13</xdr:col>
                    <xdr:colOff>19050</xdr:colOff>
                    <xdr:row>151</xdr:row>
                    <xdr:rowOff>19050</xdr:rowOff>
                  </to>
                </anchor>
              </controlPr>
            </control>
          </mc:Choice>
        </mc:AlternateContent>
        <mc:AlternateContent xmlns:mc="http://schemas.openxmlformats.org/markup-compatibility/2006">
          <mc:Choice Requires="x14">
            <control shapeId="1378" r:id="rId56" name="Option Button 354">
              <controlPr defaultSize="0" autoFill="0" autoLine="0" autoPict="0">
                <anchor moveWithCells="1">
                  <from>
                    <xdr:col>2</xdr:col>
                    <xdr:colOff>19050</xdr:colOff>
                    <xdr:row>25</xdr:row>
                    <xdr:rowOff>9525</xdr:rowOff>
                  </from>
                  <to>
                    <xdr:col>4</xdr:col>
                    <xdr:colOff>238125</xdr:colOff>
                    <xdr:row>26</xdr:row>
                    <xdr:rowOff>9525</xdr:rowOff>
                  </to>
                </anchor>
              </controlPr>
            </control>
          </mc:Choice>
        </mc:AlternateContent>
        <mc:AlternateContent xmlns:mc="http://schemas.openxmlformats.org/markup-compatibility/2006">
          <mc:Choice Requires="x14">
            <control shapeId="1379" r:id="rId57" name="Option Button 355">
              <controlPr defaultSize="0" autoFill="0" autoLine="0" autoPict="0">
                <anchor moveWithCells="1">
                  <from>
                    <xdr:col>2</xdr:col>
                    <xdr:colOff>19050</xdr:colOff>
                    <xdr:row>25</xdr:row>
                    <xdr:rowOff>247650</xdr:rowOff>
                  </from>
                  <to>
                    <xdr:col>4</xdr:col>
                    <xdr:colOff>0</xdr:colOff>
                    <xdr:row>27</xdr:row>
                    <xdr:rowOff>0</xdr:rowOff>
                  </to>
                </anchor>
              </controlPr>
            </control>
          </mc:Choice>
        </mc:AlternateContent>
        <mc:AlternateContent xmlns:mc="http://schemas.openxmlformats.org/markup-compatibility/2006">
          <mc:Choice Requires="x14">
            <control shapeId="1380" r:id="rId58" name="Option Button 356">
              <controlPr defaultSize="0" autoFill="0" autoLine="0" autoPict="0">
                <anchor moveWithCells="1">
                  <from>
                    <xdr:col>2</xdr:col>
                    <xdr:colOff>19050</xdr:colOff>
                    <xdr:row>26</xdr:row>
                    <xdr:rowOff>238125</xdr:rowOff>
                  </from>
                  <to>
                    <xdr:col>5</xdr:col>
                    <xdr:colOff>19050</xdr:colOff>
                    <xdr:row>27</xdr:row>
                    <xdr:rowOff>238125</xdr:rowOff>
                  </to>
                </anchor>
              </controlPr>
            </control>
          </mc:Choice>
        </mc:AlternateContent>
        <mc:AlternateContent xmlns:mc="http://schemas.openxmlformats.org/markup-compatibility/2006">
          <mc:Choice Requires="x14">
            <control shapeId="1381" r:id="rId59" name="Option Button 357">
              <controlPr defaultSize="0" autoFill="0" autoLine="0" autoPict="0">
                <anchor moveWithCells="1">
                  <from>
                    <xdr:col>2</xdr:col>
                    <xdr:colOff>28575</xdr:colOff>
                    <xdr:row>27</xdr:row>
                    <xdr:rowOff>228600</xdr:rowOff>
                  </from>
                  <to>
                    <xdr:col>5</xdr:col>
                    <xdr:colOff>28575</xdr:colOff>
                    <xdr:row>28</xdr:row>
                    <xdr:rowOff>228600</xdr:rowOff>
                  </to>
                </anchor>
              </controlPr>
            </control>
          </mc:Choice>
        </mc:AlternateContent>
        <mc:AlternateContent xmlns:mc="http://schemas.openxmlformats.org/markup-compatibility/2006">
          <mc:Choice Requires="x14">
            <control shapeId="1382" r:id="rId60" name="Group Box 358">
              <controlPr defaultSize="0" autoFill="0" autoPict="0">
                <anchor moveWithCells="1">
                  <from>
                    <xdr:col>1</xdr:col>
                    <xdr:colOff>371475</xdr:colOff>
                    <xdr:row>25</xdr:row>
                    <xdr:rowOff>9525</xdr:rowOff>
                  </from>
                  <to>
                    <xdr:col>7</xdr:col>
                    <xdr:colOff>0</xdr:colOff>
                    <xdr:row>29</xdr:row>
                    <xdr:rowOff>0</xdr:rowOff>
                  </to>
                </anchor>
              </controlPr>
            </control>
          </mc:Choice>
        </mc:AlternateContent>
        <mc:AlternateContent xmlns:mc="http://schemas.openxmlformats.org/markup-compatibility/2006">
          <mc:Choice Requires="x14">
            <control shapeId="1389" r:id="rId61" name="Option Button 365">
              <controlPr defaultSize="0" autoFill="0" autoLine="0" autoPict="0">
                <anchor moveWithCells="1">
                  <from>
                    <xdr:col>2</xdr:col>
                    <xdr:colOff>19050</xdr:colOff>
                    <xdr:row>30</xdr:row>
                    <xdr:rowOff>9525</xdr:rowOff>
                  </from>
                  <to>
                    <xdr:col>6</xdr:col>
                    <xdr:colOff>200025</xdr:colOff>
                    <xdr:row>31</xdr:row>
                    <xdr:rowOff>0</xdr:rowOff>
                  </to>
                </anchor>
              </controlPr>
            </control>
          </mc:Choice>
        </mc:AlternateContent>
        <mc:AlternateContent xmlns:mc="http://schemas.openxmlformats.org/markup-compatibility/2006">
          <mc:Choice Requires="x14">
            <control shapeId="1390" r:id="rId62" name="Option Button 366">
              <controlPr defaultSize="0" autoFill="0" autoLine="0" autoPict="0">
                <anchor moveWithCells="1">
                  <from>
                    <xdr:col>2</xdr:col>
                    <xdr:colOff>19050</xdr:colOff>
                    <xdr:row>31</xdr:row>
                    <xdr:rowOff>0</xdr:rowOff>
                  </from>
                  <to>
                    <xdr:col>6</xdr:col>
                    <xdr:colOff>0</xdr:colOff>
                    <xdr:row>31</xdr:row>
                    <xdr:rowOff>238125</xdr:rowOff>
                  </to>
                </anchor>
              </controlPr>
            </control>
          </mc:Choice>
        </mc:AlternateContent>
        <mc:AlternateContent xmlns:mc="http://schemas.openxmlformats.org/markup-compatibility/2006">
          <mc:Choice Requires="x14">
            <control shapeId="1391" r:id="rId63" name="Option Button 367">
              <controlPr defaultSize="0" autoFill="0" autoLine="0" autoPict="0">
                <anchor moveWithCells="1">
                  <from>
                    <xdr:col>2</xdr:col>
                    <xdr:colOff>57150</xdr:colOff>
                    <xdr:row>34</xdr:row>
                    <xdr:rowOff>0</xdr:rowOff>
                  </from>
                  <to>
                    <xdr:col>6</xdr:col>
                    <xdr:colOff>152400</xdr:colOff>
                    <xdr:row>34</xdr:row>
                    <xdr:rowOff>228600</xdr:rowOff>
                  </to>
                </anchor>
              </controlPr>
            </control>
          </mc:Choice>
        </mc:AlternateContent>
        <mc:AlternateContent xmlns:mc="http://schemas.openxmlformats.org/markup-compatibility/2006">
          <mc:Choice Requires="x14">
            <control shapeId="1392" r:id="rId64" name="Group Box 368">
              <controlPr defaultSize="0" autoFill="0" autoPict="0">
                <anchor moveWithCells="1">
                  <from>
                    <xdr:col>1</xdr:col>
                    <xdr:colOff>371475</xdr:colOff>
                    <xdr:row>29</xdr:row>
                    <xdr:rowOff>390525</xdr:rowOff>
                  </from>
                  <to>
                    <xdr:col>12</xdr:col>
                    <xdr:colOff>0</xdr:colOff>
                    <xdr:row>35</xdr:row>
                    <xdr:rowOff>238125</xdr:rowOff>
                  </to>
                </anchor>
              </controlPr>
            </control>
          </mc:Choice>
        </mc:AlternateContent>
        <mc:AlternateContent xmlns:mc="http://schemas.openxmlformats.org/markup-compatibility/2006">
          <mc:Choice Requires="x14">
            <control shapeId="1419" r:id="rId65" name="Drop Down 395">
              <controlPr defaultSize="0" autoLine="0" autoPict="0" altText="都道府県">
                <anchor moveWithCells="1">
                  <from>
                    <xdr:col>2</xdr:col>
                    <xdr:colOff>9525</xdr:colOff>
                    <xdr:row>17</xdr:row>
                    <xdr:rowOff>123825</xdr:rowOff>
                  </from>
                  <to>
                    <xdr:col>7</xdr:col>
                    <xdr:colOff>0</xdr:colOff>
                    <xdr:row>18</xdr:row>
                    <xdr:rowOff>133350</xdr:rowOff>
                  </to>
                </anchor>
              </controlPr>
            </control>
          </mc:Choice>
        </mc:AlternateContent>
        <mc:AlternateContent xmlns:mc="http://schemas.openxmlformats.org/markup-compatibility/2006">
          <mc:Choice Requires="x14">
            <control shapeId="1422" r:id="rId66" name="Drop Down 398">
              <controlPr defaultSize="0" autoLine="0" autoPict="0">
                <anchor moveWithCells="1">
                  <from>
                    <xdr:col>17</xdr:col>
                    <xdr:colOff>9525</xdr:colOff>
                    <xdr:row>14</xdr:row>
                    <xdr:rowOff>114300</xdr:rowOff>
                  </from>
                  <to>
                    <xdr:col>20</xdr:col>
                    <xdr:colOff>0</xdr:colOff>
                    <xdr:row>15</xdr:row>
                    <xdr:rowOff>142875</xdr:rowOff>
                  </to>
                </anchor>
              </controlPr>
            </control>
          </mc:Choice>
        </mc:AlternateContent>
        <mc:AlternateContent xmlns:mc="http://schemas.openxmlformats.org/markup-compatibility/2006">
          <mc:Choice Requires="x14">
            <control shapeId="1423" r:id="rId67" name="Drop Down 399">
              <controlPr defaultSize="0" autoLine="0" autoPict="0" altText="都道府県">
                <anchor moveWithCells="1">
                  <from>
                    <xdr:col>2</xdr:col>
                    <xdr:colOff>0</xdr:colOff>
                    <xdr:row>20</xdr:row>
                    <xdr:rowOff>104775</xdr:rowOff>
                  </from>
                  <to>
                    <xdr:col>7</xdr:col>
                    <xdr:colOff>9525</xdr:colOff>
                    <xdr:row>21</xdr:row>
                    <xdr:rowOff>114300</xdr:rowOff>
                  </to>
                </anchor>
              </controlPr>
            </control>
          </mc:Choice>
        </mc:AlternateContent>
        <mc:AlternateContent xmlns:mc="http://schemas.openxmlformats.org/markup-compatibility/2006">
          <mc:Choice Requires="x14">
            <control shapeId="1425" r:id="rId68" name="Drop Down 401">
              <controlPr defaultSize="0" autoLine="0" autoPict="0">
                <anchor moveWithCells="1">
                  <from>
                    <xdr:col>6</xdr:col>
                    <xdr:colOff>152400</xdr:colOff>
                    <xdr:row>32</xdr:row>
                    <xdr:rowOff>0</xdr:rowOff>
                  </from>
                  <to>
                    <xdr:col>11</xdr:col>
                    <xdr:colOff>9525</xdr:colOff>
                    <xdr:row>33</xdr:row>
                    <xdr:rowOff>0</xdr:rowOff>
                  </to>
                </anchor>
              </controlPr>
            </control>
          </mc:Choice>
        </mc:AlternateContent>
        <mc:AlternateContent xmlns:mc="http://schemas.openxmlformats.org/markup-compatibility/2006">
          <mc:Choice Requires="x14">
            <control shapeId="1426" r:id="rId69" name="Drop Down 402">
              <controlPr defaultSize="0" autoLine="0" autoPict="0">
                <anchor moveWithCells="1">
                  <from>
                    <xdr:col>6</xdr:col>
                    <xdr:colOff>142875</xdr:colOff>
                    <xdr:row>34</xdr:row>
                    <xdr:rowOff>238125</xdr:rowOff>
                  </from>
                  <to>
                    <xdr:col>11</xdr:col>
                    <xdr:colOff>9525</xdr:colOff>
                    <xdr:row>35</xdr:row>
                    <xdr:rowOff>238125</xdr:rowOff>
                  </to>
                </anchor>
              </controlPr>
            </control>
          </mc:Choice>
        </mc:AlternateContent>
        <mc:AlternateContent xmlns:mc="http://schemas.openxmlformats.org/markup-compatibility/2006">
          <mc:Choice Requires="x14">
            <control shapeId="1432" r:id="rId70" name="Option Button 408">
              <controlPr defaultSize="0" autoFill="0" autoLine="0" autoPict="0">
                <anchor moveWithCells="1">
                  <from>
                    <xdr:col>1</xdr:col>
                    <xdr:colOff>76200</xdr:colOff>
                    <xdr:row>74</xdr:row>
                    <xdr:rowOff>28575</xdr:rowOff>
                  </from>
                  <to>
                    <xdr:col>8</xdr:col>
                    <xdr:colOff>28575</xdr:colOff>
                    <xdr:row>75</xdr:row>
                    <xdr:rowOff>19050</xdr:rowOff>
                  </to>
                </anchor>
              </controlPr>
            </control>
          </mc:Choice>
        </mc:AlternateContent>
        <mc:AlternateContent xmlns:mc="http://schemas.openxmlformats.org/markup-compatibility/2006">
          <mc:Choice Requires="x14">
            <control shapeId="1433" r:id="rId71" name="Option Button 409">
              <controlPr defaultSize="0" autoFill="0" autoLine="0" autoPict="0">
                <anchor moveWithCells="1">
                  <from>
                    <xdr:col>1</xdr:col>
                    <xdr:colOff>76200</xdr:colOff>
                    <xdr:row>75</xdr:row>
                    <xdr:rowOff>9525</xdr:rowOff>
                  </from>
                  <to>
                    <xdr:col>6</xdr:col>
                    <xdr:colOff>304800</xdr:colOff>
                    <xdr:row>76</xdr:row>
                    <xdr:rowOff>0</xdr:rowOff>
                  </to>
                </anchor>
              </controlPr>
            </control>
          </mc:Choice>
        </mc:AlternateContent>
        <mc:AlternateContent xmlns:mc="http://schemas.openxmlformats.org/markup-compatibility/2006">
          <mc:Choice Requires="x14">
            <control shapeId="1434" r:id="rId72" name="Option Button 410">
              <controlPr defaultSize="0" autoFill="0" autoLine="0" autoPict="0">
                <anchor moveWithCells="1">
                  <from>
                    <xdr:col>1</xdr:col>
                    <xdr:colOff>66675</xdr:colOff>
                    <xdr:row>76</xdr:row>
                    <xdr:rowOff>19050</xdr:rowOff>
                  </from>
                  <to>
                    <xdr:col>6</xdr:col>
                    <xdr:colOff>295275</xdr:colOff>
                    <xdr:row>77</xdr:row>
                    <xdr:rowOff>9525</xdr:rowOff>
                  </to>
                </anchor>
              </controlPr>
            </control>
          </mc:Choice>
        </mc:AlternateContent>
        <mc:AlternateContent xmlns:mc="http://schemas.openxmlformats.org/markup-compatibility/2006">
          <mc:Choice Requires="x14">
            <control shapeId="1435" r:id="rId73" name="Group Box 411">
              <controlPr defaultSize="0" autoFill="0" autoPict="0">
                <anchor moveWithCells="1">
                  <from>
                    <xdr:col>0</xdr:col>
                    <xdr:colOff>323850</xdr:colOff>
                    <xdr:row>73</xdr:row>
                    <xdr:rowOff>161925</xdr:rowOff>
                  </from>
                  <to>
                    <xdr:col>14</xdr:col>
                    <xdr:colOff>323850</xdr:colOff>
                    <xdr:row>77</xdr:row>
                    <xdr:rowOff>57150</xdr:rowOff>
                  </to>
                </anchor>
              </controlPr>
            </control>
          </mc:Choice>
        </mc:AlternateContent>
        <mc:AlternateContent xmlns:mc="http://schemas.openxmlformats.org/markup-compatibility/2006">
          <mc:Choice Requires="x14">
            <control shapeId="1436" r:id="rId74" name="Option Button 412">
              <controlPr locked="0" defaultSize="0" autoFill="0" autoLine="0" autoPict="0">
                <anchor moveWithCells="1">
                  <from>
                    <xdr:col>7</xdr:col>
                    <xdr:colOff>9525</xdr:colOff>
                    <xdr:row>25</xdr:row>
                    <xdr:rowOff>247650</xdr:rowOff>
                  </from>
                  <to>
                    <xdr:col>8</xdr:col>
                    <xdr:colOff>161925</xdr:colOff>
                    <xdr:row>27</xdr:row>
                    <xdr:rowOff>9525</xdr:rowOff>
                  </to>
                </anchor>
              </controlPr>
            </control>
          </mc:Choice>
        </mc:AlternateContent>
        <mc:AlternateContent xmlns:mc="http://schemas.openxmlformats.org/markup-compatibility/2006">
          <mc:Choice Requires="x14">
            <control shapeId="1437" r:id="rId75" name="Option Button 413">
              <controlPr locked="0" defaultSize="0" autoFill="0" autoLine="0" autoPict="0">
                <anchor moveWithCells="1">
                  <from>
                    <xdr:col>8</xdr:col>
                    <xdr:colOff>247650</xdr:colOff>
                    <xdr:row>26</xdr:row>
                    <xdr:rowOff>9525</xdr:rowOff>
                  </from>
                  <to>
                    <xdr:col>10</xdr:col>
                    <xdr:colOff>66675</xdr:colOff>
                    <xdr:row>27</xdr:row>
                    <xdr:rowOff>19050</xdr:rowOff>
                  </to>
                </anchor>
              </controlPr>
            </control>
          </mc:Choice>
        </mc:AlternateContent>
        <mc:AlternateContent xmlns:mc="http://schemas.openxmlformats.org/markup-compatibility/2006">
          <mc:Choice Requires="x14">
            <control shapeId="1438" r:id="rId76" name="Option Button 414">
              <controlPr locked="0" defaultSize="0" autoFill="0" autoLine="0" autoPict="0">
                <anchor moveWithCells="1">
                  <from>
                    <xdr:col>10</xdr:col>
                    <xdr:colOff>152400</xdr:colOff>
                    <xdr:row>26</xdr:row>
                    <xdr:rowOff>9525</xdr:rowOff>
                  </from>
                  <to>
                    <xdr:col>11</xdr:col>
                    <xdr:colOff>257175</xdr:colOff>
                    <xdr:row>27</xdr:row>
                    <xdr:rowOff>19050</xdr:rowOff>
                  </to>
                </anchor>
              </controlPr>
            </control>
          </mc:Choice>
        </mc:AlternateContent>
        <mc:AlternateContent xmlns:mc="http://schemas.openxmlformats.org/markup-compatibility/2006">
          <mc:Choice Requires="x14">
            <control shapeId="1439" r:id="rId77" name="Option Button 415">
              <controlPr locked="0" defaultSize="0" autoFill="0" autoLine="0" autoPict="0">
                <anchor moveWithCells="1">
                  <from>
                    <xdr:col>11</xdr:col>
                    <xdr:colOff>295275</xdr:colOff>
                    <xdr:row>26</xdr:row>
                    <xdr:rowOff>9525</xdr:rowOff>
                  </from>
                  <to>
                    <xdr:col>13</xdr:col>
                    <xdr:colOff>285750</xdr:colOff>
                    <xdr:row>27</xdr:row>
                    <xdr:rowOff>19050</xdr:rowOff>
                  </to>
                </anchor>
              </controlPr>
            </control>
          </mc:Choice>
        </mc:AlternateContent>
        <mc:AlternateContent xmlns:mc="http://schemas.openxmlformats.org/markup-compatibility/2006">
          <mc:Choice Requires="x14">
            <control shapeId="1440" r:id="rId78" name="Option Button 416">
              <controlPr locked="0" defaultSize="0" autoFill="0" autoLine="0" autoPict="0">
                <anchor moveWithCells="1">
                  <from>
                    <xdr:col>13</xdr:col>
                    <xdr:colOff>304800</xdr:colOff>
                    <xdr:row>25</xdr:row>
                    <xdr:rowOff>247650</xdr:rowOff>
                  </from>
                  <to>
                    <xdr:col>15</xdr:col>
                    <xdr:colOff>295275</xdr:colOff>
                    <xdr:row>27</xdr:row>
                    <xdr:rowOff>9525</xdr:rowOff>
                  </to>
                </anchor>
              </controlPr>
            </control>
          </mc:Choice>
        </mc:AlternateContent>
        <mc:AlternateContent xmlns:mc="http://schemas.openxmlformats.org/markup-compatibility/2006">
          <mc:Choice Requires="x14">
            <control shapeId="1441" r:id="rId79" name="Group Box 417">
              <controlPr locked="0" defaultSize="0" autoFill="0" autoPict="0">
                <anchor moveWithCells="1">
                  <from>
                    <xdr:col>6</xdr:col>
                    <xdr:colOff>333375</xdr:colOff>
                    <xdr:row>26</xdr:row>
                    <xdr:rowOff>0</xdr:rowOff>
                  </from>
                  <to>
                    <xdr:col>19</xdr:col>
                    <xdr:colOff>314325</xdr:colOff>
                    <xdr:row>27</xdr:row>
                    <xdr:rowOff>0</xdr:rowOff>
                  </to>
                </anchor>
              </controlPr>
            </control>
          </mc:Choice>
        </mc:AlternateContent>
        <mc:AlternateContent xmlns:mc="http://schemas.openxmlformats.org/markup-compatibility/2006">
          <mc:Choice Requires="x14">
            <control shapeId="1446" r:id="rId80" name="Group Box 422">
              <controlPr defaultSize="0" autoFill="0" autoPict="0">
                <anchor moveWithCells="1">
                  <from>
                    <xdr:col>0</xdr:col>
                    <xdr:colOff>323850</xdr:colOff>
                    <xdr:row>192</xdr:row>
                    <xdr:rowOff>9525</xdr:rowOff>
                  </from>
                  <to>
                    <xdr:col>19</xdr:col>
                    <xdr:colOff>314325</xdr:colOff>
                    <xdr:row>199</xdr:row>
                    <xdr:rowOff>47625</xdr:rowOff>
                  </to>
                </anchor>
              </controlPr>
            </control>
          </mc:Choice>
        </mc:AlternateContent>
        <mc:AlternateContent xmlns:mc="http://schemas.openxmlformats.org/markup-compatibility/2006">
          <mc:Choice Requires="x14">
            <control shapeId="1457" r:id="rId81" name="Option Button 433">
              <controlPr defaultSize="0" autoFill="0" autoLine="0" autoPict="0">
                <anchor moveWithCells="1">
                  <from>
                    <xdr:col>1</xdr:col>
                    <xdr:colOff>76200</xdr:colOff>
                    <xdr:row>203</xdr:row>
                    <xdr:rowOff>66675</xdr:rowOff>
                  </from>
                  <to>
                    <xdr:col>10</xdr:col>
                    <xdr:colOff>9525</xdr:colOff>
                    <xdr:row>204</xdr:row>
                    <xdr:rowOff>0</xdr:rowOff>
                  </to>
                </anchor>
              </controlPr>
            </control>
          </mc:Choice>
        </mc:AlternateContent>
        <mc:AlternateContent xmlns:mc="http://schemas.openxmlformats.org/markup-compatibility/2006">
          <mc:Choice Requires="x14">
            <control shapeId="1458" r:id="rId82" name="Option Button 434">
              <controlPr defaultSize="0" autoFill="0" autoLine="0" autoPict="0">
                <anchor moveWithCells="1">
                  <from>
                    <xdr:col>1</xdr:col>
                    <xdr:colOff>76200</xdr:colOff>
                    <xdr:row>204</xdr:row>
                    <xdr:rowOff>66675</xdr:rowOff>
                  </from>
                  <to>
                    <xdr:col>10</xdr:col>
                    <xdr:colOff>9525</xdr:colOff>
                    <xdr:row>205</xdr:row>
                    <xdr:rowOff>0</xdr:rowOff>
                  </to>
                </anchor>
              </controlPr>
            </control>
          </mc:Choice>
        </mc:AlternateContent>
        <mc:AlternateContent xmlns:mc="http://schemas.openxmlformats.org/markup-compatibility/2006">
          <mc:Choice Requires="x14">
            <control shapeId="1459" r:id="rId83" name="Option Button 435">
              <controlPr defaultSize="0" autoFill="0" autoLine="0" autoPict="0">
                <anchor moveWithCells="1">
                  <from>
                    <xdr:col>1</xdr:col>
                    <xdr:colOff>76200</xdr:colOff>
                    <xdr:row>205</xdr:row>
                    <xdr:rowOff>66675</xdr:rowOff>
                  </from>
                  <to>
                    <xdr:col>10</xdr:col>
                    <xdr:colOff>9525</xdr:colOff>
                    <xdr:row>206</xdr:row>
                    <xdr:rowOff>0</xdr:rowOff>
                  </to>
                </anchor>
              </controlPr>
            </control>
          </mc:Choice>
        </mc:AlternateContent>
        <mc:AlternateContent xmlns:mc="http://schemas.openxmlformats.org/markup-compatibility/2006">
          <mc:Choice Requires="x14">
            <control shapeId="1460" r:id="rId84" name="Option Button 436">
              <controlPr defaultSize="0" autoFill="0" autoLine="0" autoPict="0">
                <anchor moveWithCells="1">
                  <from>
                    <xdr:col>1</xdr:col>
                    <xdr:colOff>76200</xdr:colOff>
                    <xdr:row>206</xdr:row>
                    <xdr:rowOff>47625</xdr:rowOff>
                  </from>
                  <to>
                    <xdr:col>10</xdr:col>
                    <xdr:colOff>9525</xdr:colOff>
                    <xdr:row>206</xdr:row>
                    <xdr:rowOff>295275</xdr:rowOff>
                  </to>
                </anchor>
              </controlPr>
            </control>
          </mc:Choice>
        </mc:AlternateContent>
        <mc:AlternateContent xmlns:mc="http://schemas.openxmlformats.org/markup-compatibility/2006">
          <mc:Choice Requires="x14">
            <control shapeId="1461" r:id="rId85" name="Group Box 437">
              <controlPr defaultSize="0" autoFill="0" autoPict="0">
                <anchor moveWithCells="1">
                  <from>
                    <xdr:col>1</xdr:col>
                    <xdr:colOff>0</xdr:colOff>
                    <xdr:row>203</xdr:row>
                    <xdr:rowOff>0</xdr:rowOff>
                  </from>
                  <to>
                    <xdr:col>11</xdr:col>
                    <xdr:colOff>0</xdr:colOff>
                    <xdr:row>207</xdr:row>
                    <xdr:rowOff>0</xdr:rowOff>
                  </to>
                </anchor>
              </controlPr>
            </control>
          </mc:Choice>
        </mc:AlternateContent>
        <mc:AlternateContent xmlns:mc="http://schemas.openxmlformats.org/markup-compatibility/2006">
          <mc:Choice Requires="x14">
            <control shapeId="1462" r:id="rId86" name="Option Button 438">
              <controlPr defaultSize="0" autoFill="0" autoLine="0" autoPict="0">
                <anchor moveWithCells="1">
                  <from>
                    <xdr:col>1</xdr:col>
                    <xdr:colOff>85725</xdr:colOff>
                    <xdr:row>210</xdr:row>
                    <xdr:rowOff>66675</xdr:rowOff>
                  </from>
                  <to>
                    <xdr:col>8</xdr:col>
                    <xdr:colOff>323850</xdr:colOff>
                    <xdr:row>211</xdr:row>
                    <xdr:rowOff>0</xdr:rowOff>
                  </to>
                </anchor>
              </controlPr>
            </control>
          </mc:Choice>
        </mc:AlternateContent>
        <mc:AlternateContent xmlns:mc="http://schemas.openxmlformats.org/markup-compatibility/2006">
          <mc:Choice Requires="x14">
            <control shapeId="1463" r:id="rId87" name="Option Button 439">
              <controlPr defaultSize="0" autoFill="0" autoLine="0" autoPict="0">
                <anchor moveWithCells="1">
                  <from>
                    <xdr:col>1</xdr:col>
                    <xdr:colOff>85725</xdr:colOff>
                    <xdr:row>211</xdr:row>
                    <xdr:rowOff>47625</xdr:rowOff>
                  </from>
                  <to>
                    <xdr:col>8</xdr:col>
                    <xdr:colOff>323850</xdr:colOff>
                    <xdr:row>211</xdr:row>
                    <xdr:rowOff>295275</xdr:rowOff>
                  </to>
                </anchor>
              </controlPr>
            </control>
          </mc:Choice>
        </mc:AlternateContent>
        <mc:AlternateContent xmlns:mc="http://schemas.openxmlformats.org/markup-compatibility/2006">
          <mc:Choice Requires="x14">
            <control shapeId="1464" r:id="rId88" name="Option Button 440">
              <controlPr defaultSize="0" autoFill="0" autoLine="0" autoPict="0">
                <anchor moveWithCells="1">
                  <from>
                    <xdr:col>1</xdr:col>
                    <xdr:colOff>85725</xdr:colOff>
                    <xdr:row>212</xdr:row>
                    <xdr:rowOff>47625</xdr:rowOff>
                  </from>
                  <to>
                    <xdr:col>8</xdr:col>
                    <xdr:colOff>323850</xdr:colOff>
                    <xdr:row>212</xdr:row>
                    <xdr:rowOff>295275</xdr:rowOff>
                  </to>
                </anchor>
              </controlPr>
            </control>
          </mc:Choice>
        </mc:AlternateContent>
        <mc:AlternateContent xmlns:mc="http://schemas.openxmlformats.org/markup-compatibility/2006">
          <mc:Choice Requires="x14">
            <control shapeId="1465" r:id="rId89" name="Group Box 441">
              <controlPr defaultSize="0" autoFill="0" autoPict="0">
                <anchor moveWithCells="1">
                  <from>
                    <xdr:col>1</xdr:col>
                    <xdr:colOff>9525</xdr:colOff>
                    <xdr:row>210</xdr:row>
                    <xdr:rowOff>0</xdr:rowOff>
                  </from>
                  <to>
                    <xdr:col>11</xdr:col>
                    <xdr:colOff>0</xdr:colOff>
                    <xdr:row>213</xdr:row>
                    <xdr:rowOff>9525</xdr:rowOff>
                  </to>
                </anchor>
              </controlPr>
            </control>
          </mc:Choice>
        </mc:AlternateContent>
        <mc:AlternateContent xmlns:mc="http://schemas.openxmlformats.org/markup-compatibility/2006">
          <mc:Choice Requires="x14">
            <control shapeId="1466" r:id="rId90" name="Option Button 442">
              <controlPr defaultSize="0" autoFill="0" autoLine="0" autoPict="0">
                <anchor moveWithCells="1">
                  <from>
                    <xdr:col>1</xdr:col>
                    <xdr:colOff>85725</xdr:colOff>
                    <xdr:row>218</xdr:row>
                    <xdr:rowOff>47625</xdr:rowOff>
                  </from>
                  <to>
                    <xdr:col>18</xdr:col>
                    <xdr:colOff>238125</xdr:colOff>
                    <xdr:row>219</xdr:row>
                    <xdr:rowOff>9525</xdr:rowOff>
                  </to>
                </anchor>
              </controlPr>
            </control>
          </mc:Choice>
        </mc:AlternateContent>
        <mc:AlternateContent xmlns:mc="http://schemas.openxmlformats.org/markup-compatibility/2006">
          <mc:Choice Requires="x14">
            <control shapeId="1467" r:id="rId91" name="Option Button 443">
              <controlPr defaultSize="0" autoFill="0" autoLine="0" autoPict="0">
                <anchor moveWithCells="1">
                  <from>
                    <xdr:col>1</xdr:col>
                    <xdr:colOff>85725</xdr:colOff>
                    <xdr:row>219</xdr:row>
                    <xdr:rowOff>47625</xdr:rowOff>
                  </from>
                  <to>
                    <xdr:col>18</xdr:col>
                    <xdr:colOff>238125</xdr:colOff>
                    <xdr:row>220</xdr:row>
                    <xdr:rowOff>9525</xdr:rowOff>
                  </to>
                </anchor>
              </controlPr>
            </control>
          </mc:Choice>
        </mc:AlternateContent>
        <mc:AlternateContent xmlns:mc="http://schemas.openxmlformats.org/markup-compatibility/2006">
          <mc:Choice Requires="x14">
            <control shapeId="1468" r:id="rId92" name="Option Button 444">
              <controlPr defaultSize="0" autoFill="0" autoLine="0" autoPict="0">
                <anchor moveWithCells="1">
                  <from>
                    <xdr:col>1</xdr:col>
                    <xdr:colOff>85725</xdr:colOff>
                    <xdr:row>220</xdr:row>
                    <xdr:rowOff>47625</xdr:rowOff>
                  </from>
                  <to>
                    <xdr:col>18</xdr:col>
                    <xdr:colOff>238125</xdr:colOff>
                    <xdr:row>221</xdr:row>
                    <xdr:rowOff>9525</xdr:rowOff>
                  </to>
                </anchor>
              </controlPr>
            </control>
          </mc:Choice>
        </mc:AlternateContent>
        <mc:AlternateContent xmlns:mc="http://schemas.openxmlformats.org/markup-compatibility/2006">
          <mc:Choice Requires="x14">
            <control shapeId="1469" r:id="rId93" name="Group Box 445">
              <controlPr defaultSize="0" autoFill="0" autoPict="0">
                <anchor moveWithCells="1">
                  <from>
                    <xdr:col>0</xdr:col>
                    <xdr:colOff>314325</xdr:colOff>
                    <xdr:row>218</xdr:row>
                    <xdr:rowOff>0</xdr:rowOff>
                  </from>
                  <to>
                    <xdr:col>19</xdr:col>
                    <xdr:colOff>0</xdr:colOff>
                    <xdr:row>221</xdr:row>
                    <xdr:rowOff>57150</xdr:rowOff>
                  </to>
                </anchor>
              </controlPr>
            </control>
          </mc:Choice>
        </mc:AlternateContent>
        <mc:AlternateContent xmlns:mc="http://schemas.openxmlformats.org/markup-compatibility/2006">
          <mc:Choice Requires="x14">
            <control shapeId="1470" r:id="rId94" name="Check Box 446">
              <controlPr defaultSize="0" autoFill="0" autoLine="0" autoPict="0">
                <anchor moveWithCells="1">
                  <from>
                    <xdr:col>2</xdr:col>
                    <xdr:colOff>9525</xdr:colOff>
                    <xdr:row>224</xdr:row>
                    <xdr:rowOff>38100</xdr:rowOff>
                  </from>
                  <to>
                    <xdr:col>7</xdr:col>
                    <xdr:colOff>238125</xdr:colOff>
                    <xdr:row>224</xdr:row>
                    <xdr:rowOff>304800</xdr:rowOff>
                  </to>
                </anchor>
              </controlPr>
            </control>
          </mc:Choice>
        </mc:AlternateContent>
        <mc:AlternateContent xmlns:mc="http://schemas.openxmlformats.org/markup-compatibility/2006">
          <mc:Choice Requires="x14">
            <control shapeId="1472" r:id="rId95" name="Check Box 448">
              <controlPr defaultSize="0" autoFill="0" autoLine="0" autoPict="0">
                <anchor moveWithCells="1">
                  <from>
                    <xdr:col>2</xdr:col>
                    <xdr:colOff>9525</xdr:colOff>
                    <xdr:row>226</xdr:row>
                    <xdr:rowOff>57150</xdr:rowOff>
                  </from>
                  <to>
                    <xdr:col>7</xdr:col>
                    <xdr:colOff>238125</xdr:colOff>
                    <xdr:row>226</xdr:row>
                    <xdr:rowOff>304800</xdr:rowOff>
                  </to>
                </anchor>
              </controlPr>
            </control>
          </mc:Choice>
        </mc:AlternateContent>
        <mc:AlternateContent xmlns:mc="http://schemas.openxmlformats.org/markup-compatibility/2006">
          <mc:Choice Requires="x14">
            <control shapeId="1473" r:id="rId96" name="Check Box 449">
              <controlPr defaultSize="0" autoFill="0" autoLine="0" autoPict="0">
                <anchor moveWithCells="1">
                  <from>
                    <xdr:col>2</xdr:col>
                    <xdr:colOff>9525</xdr:colOff>
                    <xdr:row>227</xdr:row>
                    <xdr:rowOff>57150</xdr:rowOff>
                  </from>
                  <to>
                    <xdr:col>7</xdr:col>
                    <xdr:colOff>238125</xdr:colOff>
                    <xdr:row>227</xdr:row>
                    <xdr:rowOff>304800</xdr:rowOff>
                  </to>
                </anchor>
              </controlPr>
            </control>
          </mc:Choice>
        </mc:AlternateContent>
        <mc:AlternateContent xmlns:mc="http://schemas.openxmlformats.org/markup-compatibility/2006">
          <mc:Choice Requires="x14">
            <control shapeId="1474" r:id="rId97" name="Check Box 450">
              <controlPr defaultSize="0" autoFill="0" autoLine="0" autoPict="0">
                <anchor moveWithCells="1">
                  <from>
                    <xdr:col>2</xdr:col>
                    <xdr:colOff>9525</xdr:colOff>
                    <xdr:row>228</xdr:row>
                    <xdr:rowOff>57150</xdr:rowOff>
                  </from>
                  <to>
                    <xdr:col>7</xdr:col>
                    <xdr:colOff>238125</xdr:colOff>
                    <xdr:row>228</xdr:row>
                    <xdr:rowOff>304800</xdr:rowOff>
                  </to>
                </anchor>
              </controlPr>
            </control>
          </mc:Choice>
        </mc:AlternateContent>
        <mc:AlternateContent xmlns:mc="http://schemas.openxmlformats.org/markup-compatibility/2006">
          <mc:Choice Requires="x14">
            <control shapeId="1475" r:id="rId98" name="Check Box 451">
              <controlPr defaultSize="0" autoFill="0" autoLine="0" autoPict="0">
                <anchor moveWithCells="1">
                  <from>
                    <xdr:col>2</xdr:col>
                    <xdr:colOff>9525</xdr:colOff>
                    <xdr:row>229</xdr:row>
                    <xdr:rowOff>57150</xdr:rowOff>
                  </from>
                  <to>
                    <xdr:col>7</xdr:col>
                    <xdr:colOff>238125</xdr:colOff>
                    <xdr:row>229</xdr:row>
                    <xdr:rowOff>304800</xdr:rowOff>
                  </to>
                </anchor>
              </controlPr>
            </control>
          </mc:Choice>
        </mc:AlternateContent>
        <mc:AlternateContent xmlns:mc="http://schemas.openxmlformats.org/markup-compatibility/2006">
          <mc:Choice Requires="x14">
            <control shapeId="1477" r:id="rId99" name="Check Box 453">
              <controlPr defaultSize="0" autoFill="0" autoLine="0" autoPict="0">
                <anchor moveWithCells="1">
                  <from>
                    <xdr:col>2</xdr:col>
                    <xdr:colOff>9525</xdr:colOff>
                    <xdr:row>231</xdr:row>
                    <xdr:rowOff>9525</xdr:rowOff>
                  </from>
                  <to>
                    <xdr:col>7</xdr:col>
                    <xdr:colOff>238125</xdr:colOff>
                    <xdr:row>231</xdr:row>
                    <xdr:rowOff>304800</xdr:rowOff>
                  </to>
                </anchor>
              </controlPr>
            </control>
          </mc:Choice>
        </mc:AlternateContent>
        <mc:AlternateContent xmlns:mc="http://schemas.openxmlformats.org/markup-compatibility/2006">
          <mc:Choice Requires="x14">
            <control shapeId="1478" r:id="rId100" name="Check Box 454">
              <controlPr defaultSize="0" autoFill="0" autoLine="0" autoPict="0">
                <anchor moveWithCells="1">
                  <from>
                    <xdr:col>2</xdr:col>
                    <xdr:colOff>9525</xdr:colOff>
                    <xdr:row>232</xdr:row>
                    <xdr:rowOff>38100</xdr:rowOff>
                  </from>
                  <to>
                    <xdr:col>7</xdr:col>
                    <xdr:colOff>238125</xdr:colOff>
                    <xdr:row>232</xdr:row>
                    <xdr:rowOff>285750</xdr:rowOff>
                  </to>
                </anchor>
              </controlPr>
            </control>
          </mc:Choice>
        </mc:AlternateContent>
        <mc:AlternateContent xmlns:mc="http://schemas.openxmlformats.org/markup-compatibility/2006">
          <mc:Choice Requires="x14">
            <control shapeId="1480" r:id="rId101" name="Option Button 456">
              <controlPr defaultSize="0" autoFill="0" autoLine="0" autoPict="0">
                <anchor moveWithCells="1">
                  <from>
                    <xdr:col>1</xdr:col>
                    <xdr:colOff>76200</xdr:colOff>
                    <xdr:row>238</xdr:row>
                    <xdr:rowOff>47625</xdr:rowOff>
                  </from>
                  <to>
                    <xdr:col>10</xdr:col>
                    <xdr:colOff>19050</xdr:colOff>
                    <xdr:row>239</xdr:row>
                    <xdr:rowOff>0</xdr:rowOff>
                  </to>
                </anchor>
              </controlPr>
            </control>
          </mc:Choice>
        </mc:AlternateContent>
        <mc:AlternateContent xmlns:mc="http://schemas.openxmlformats.org/markup-compatibility/2006">
          <mc:Choice Requires="x14">
            <control shapeId="1481" r:id="rId102" name="Option Button 457">
              <controlPr defaultSize="0" autoFill="0" autoLine="0" autoPict="0">
                <anchor moveWithCells="1">
                  <from>
                    <xdr:col>1</xdr:col>
                    <xdr:colOff>76200</xdr:colOff>
                    <xdr:row>240</xdr:row>
                    <xdr:rowOff>19050</xdr:rowOff>
                  </from>
                  <to>
                    <xdr:col>10</xdr:col>
                    <xdr:colOff>19050</xdr:colOff>
                    <xdr:row>240</xdr:row>
                    <xdr:rowOff>285750</xdr:rowOff>
                  </to>
                </anchor>
              </controlPr>
            </control>
          </mc:Choice>
        </mc:AlternateContent>
        <mc:AlternateContent xmlns:mc="http://schemas.openxmlformats.org/markup-compatibility/2006">
          <mc:Choice Requires="x14">
            <control shapeId="1482" r:id="rId103" name="Group Box 458">
              <controlPr defaultSize="0" autoFill="0" autoPict="0">
                <anchor moveWithCells="1">
                  <from>
                    <xdr:col>0</xdr:col>
                    <xdr:colOff>323850</xdr:colOff>
                    <xdr:row>238</xdr:row>
                    <xdr:rowOff>0</xdr:rowOff>
                  </from>
                  <to>
                    <xdr:col>11</xdr:col>
                    <xdr:colOff>9525</xdr:colOff>
                    <xdr:row>241</xdr:row>
                    <xdr:rowOff>9525</xdr:rowOff>
                  </to>
                </anchor>
              </controlPr>
            </control>
          </mc:Choice>
        </mc:AlternateContent>
        <mc:AlternateContent xmlns:mc="http://schemas.openxmlformats.org/markup-compatibility/2006">
          <mc:Choice Requires="x14">
            <control shapeId="1499" r:id="rId104" name="Option Button 475">
              <controlPr defaultSize="0" autoFill="0" autoLine="0" autoPict="0">
                <anchor moveWithCells="1">
                  <from>
                    <xdr:col>1</xdr:col>
                    <xdr:colOff>85725</xdr:colOff>
                    <xdr:row>248</xdr:row>
                    <xdr:rowOff>47625</xdr:rowOff>
                  </from>
                  <to>
                    <xdr:col>4</xdr:col>
                    <xdr:colOff>228600</xdr:colOff>
                    <xdr:row>249</xdr:row>
                    <xdr:rowOff>9525</xdr:rowOff>
                  </to>
                </anchor>
              </controlPr>
            </control>
          </mc:Choice>
        </mc:AlternateContent>
        <mc:AlternateContent xmlns:mc="http://schemas.openxmlformats.org/markup-compatibility/2006">
          <mc:Choice Requires="x14">
            <control shapeId="1500" r:id="rId105" name="Option Button 476">
              <controlPr defaultSize="0" autoFill="0" autoLine="0" autoPict="0">
                <anchor moveWithCells="1">
                  <from>
                    <xdr:col>1</xdr:col>
                    <xdr:colOff>85725</xdr:colOff>
                    <xdr:row>249</xdr:row>
                    <xdr:rowOff>19050</xdr:rowOff>
                  </from>
                  <to>
                    <xdr:col>4</xdr:col>
                    <xdr:colOff>228600</xdr:colOff>
                    <xdr:row>249</xdr:row>
                    <xdr:rowOff>266700</xdr:rowOff>
                  </to>
                </anchor>
              </controlPr>
            </control>
          </mc:Choice>
        </mc:AlternateContent>
        <mc:AlternateContent xmlns:mc="http://schemas.openxmlformats.org/markup-compatibility/2006">
          <mc:Choice Requires="x14">
            <control shapeId="1502" r:id="rId106" name="Group Box 478">
              <controlPr defaultSize="0" autoFill="0" autoPict="0">
                <anchor moveWithCells="1">
                  <from>
                    <xdr:col>1</xdr:col>
                    <xdr:colOff>0</xdr:colOff>
                    <xdr:row>247</xdr:row>
                    <xdr:rowOff>104775</xdr:rowOff>
                  </from>
                  <to>
                    <xdr:col>5</xdr:col>
                    <xdr:colOff>28575</xdr:colOff>
                    <xdr:row>250</xdr:row>
                    <xdr:rowOff>28575</xdr:rowOff>
                  </to>
                </anchor>
              </controlPr>
            </control>
          </mc:Choice>
        </mc:AlternateContent>
        <mc:AlternateContent xmlns:mc="http://schemas.openxmlformats.org/markup-compatibility/2006">
          <mc:Choice Requires="x14">
            <control shapeId="1503" r:id="rId107" name="Option Button 479">
              <controlPr defaultSize="0" autoFill="0" autoLine="0" autoPict="0">
                <anchor moveWithCells="1">
                  <from>
                    <xdr:col>1</xdr:col>
                    <xdr:colOff>85725</xdr:colOff>
                    <xdr:row>253</xdr:row>
                    <xdr:rowOff>38100</xdr:rowOff>
                  </from>
                  <to>
                    <xdr:col>4</xdr:col>
                    <xdr:colOff>133350</xdr:colOff>
                    <xdr:row>254</xdr:row>
                    <xdr:rowOff>0</xdr:rowOff>
                  </to>
                </anchor>
              </controlPr>
            </control>
          </mc:Choice>
        </mc:AlternateContent>
        <mc:AlternateContent xmlns:mc="http://schemas.openxmlformats.org/markup-compatibility/2006">
          <mc:Choice Requires="x14">
            <control shapeId="1504" r:id="rId108" name="Option Button 480">
              <controlPr defaultSize="0" autoFill="0" autoLine="0" autoPict="0">
                <anchor moveWithCells="1">
                  <from>
                    <xdr:col>1</xdr:col>
                    <xdr:colOff>85725</xdr:colOff>
                    <xdr:row>254</xdr:row>
                    <xdr:rowOff>9525</xdr:rowOff>
                  </from>
                  <to>
                    <xdr:col>8</xdr:col>
                    <xdr:colOff>266700</xdr:colOff>
                    <xdr:row>254</xdr:row>
                    <xdr:rowOff>285750</xdr:rowOff>
                  </to>
                </anchor>
              </controlPr>
            </control>
          </mc:Choice>
        </mc:AlternateContent>
        <mc:AlternateContent xmlns:mc="http://schemas.openxmlformats.org/markup-compatibility/2006">
          <mc:Choice Requires="x14">
            <control shapeId="1505" r:id="rId109" name="Option Button 481">
              <controlPr defaultSize="0" autoFill="0" autoLine="0" autoPict="0">
                <anchor moveWithCells="1">
                  <from>
                    <xdr:col>1</xdr:col>
                    <xdr:colOff>85725</xdr:colOff>
                    <xdr:row>255</xdr:row>
                    <xdr:rowOff>9525</xdr:rowOff>
                  </from>
                  <to>
                    <xdr:col>5</xdr:col>
                    <xdr:colOff>123825</xdr:colOff>
                    <xdr:row>255</xdr:row>
                    <xdr:rowOff>257175</xdr:rowOff>
                  </to>
                </anchor>
              </controlPr>
            </control>
          </mc:Choice>
        </mc:AlternateContent>
        <mc:AlternateContent xmlns:mc="http://schemas.openxmlformats.org/markup-compatibility/2006">
          <mc:Choice Requires="x14">
            <control shapeId="1506" r:id="rId110" name="Group Box 482">
              <controlPr defaultSize="0" autoFill="0" autoPict="0">
                <anchor moveWithCells="1">
                  <from>
                    <xdr:col>0</xdr:col>
                    <xdr:colOff>314325</xdr:colOff>
                    <xdr:row>252</xdr:row>
                    <xdr:rowOff>123825</xdr:rowOff>
                  </from>
                  <to>
                    <xdr:col>12</xdr:col>
                    <xdr:colOff>9525</xdr:colOff>
                    <xdr:row>256</xdr:row>
                    <xdr:rowOff>19050</xdr:rowOff>
                  </to>
                </anchor>
              </controlPr>
            </control>
          </mc:Choice>
        </mc:AlternateContent>
        <mc:AlternateContent xmlns:mc="http://schemas.openxmlformats.org/markup-compatibility/2006">
          <mc:Choice Requires="x14">
            <control shapeId="1507" r:id="rId111" name="Check Box 483">
              <controlPr defaultSize="0" autoFill="0" autoLine="0" autoPict="0">
                <anchor moveWithCells="1">
                  <from>
                    <xdr:col>1</xdr:col>
                    <xdr:colOff>85725</xdr:colOff>
                    <xdr:row>259</xdr:row>
                    <xdr:rowOff>38100</xdr:rowOff>
                  </from>
                  <to>
                    <xdr:col>4</xdr:col>
                    <xdr:colOff>247650</xdr:colOff>
                    <xdr:row>260</xdr:row>
                    <xdr:rowOff>0</xdr:rowOff>
                  </to>
                </anchor>
              </controlPr>
            </control>
          </mc:Choice>
        </mc:AlternateContent>
        <mc:AlternateContent xmlns:mc="http://schemas.openxmlformats.org/markup-compatibility/2006">
          <mc:Choice Requires="x14">
            <control shapeId="1508" r:id="rId112" name="Check Box 484">
              <controlPr defaultSize="0" autoFill="0" autoLine="0" autoPict="0">
                <anchor moveWithCells="1">
                  <from>
                    <xdr:col>1</xdr:col>
                    <xdr:colOff>85725</xdr:colOff>
                    <xdr:row>260</xdr:row>
                    <xdr:rowOff>9525</xdr:rowOff>
                  </from>
                  <to>
                    <xdr:col>4</xdr:col>
                    <xdr:colOff>247650</xdr:colOff>
                    <xdr:row>260</xdr:row>
                    <xdr:rowOff>257175</xdr:rowOff>
                  </to>
                </anchor>
              </controlPr>
            </control>
          </mc:Choice>
        </mc:AlternateContent>
        <mc:AlternateContent xmlns:mc="http://schemas.openxmlformats.org/markup-compatibility/2006">
          <mc:Choice Requires="x14">
            <control shapeId="1509" r:id="rId113" name="Group Box 485">
              <controlPr defaultSize="0" autoFill="0" autoPict="0">
                <anchor moveWithCells="1">
                  <from>
                    <xdr:col>1</xdr:col>
                    <xdr:colOff>0</xdr:colOff>
                    <xdr:row>259</xdr:row>
                    <xdr:rowOff>0</xdr:rowOff>
                  </from>
                  <to>
                    <xdr:col>5</xdr:col>
                    <xdr:colOff>9525</xdr:colOff>
                    <xdr:row>261</xdr:row>
                    <xdr:rowOff>0</xdr:rowOff>
                  </to>
                </anchor>
              </controlPr>
            </control>
          </mc:Choice>
        </mc:AlternateContent>
        <mc:AlternateContent xmlns:mc="http://schemas.openxmlformats.org/markup-compatibility/2006">
          <mc:Choice Requires="x14">
            <control shapeId="1510" r:id="rId114" name="Check Box 486">
              <controlPr defaultSize="0" autoFill="0" autoLine="0" autoPict="0">
                <anchor moveWithCells="1">
                  <from>
                    <xdr:col>1</xdr:col>
                    <xdr:colOff>85725</xdr:colOff>
                    <xdr:row>270</xdr:row>
                    <xdr:rowOff>28575</xdr:rowOff>
                  </from>
                  <to>
                    <xdr:col>6</xdr:col>
                    <xdr:colOff>304800</xdr:colOff>
                    <xdr:row>270</xdr:row>
                    <xdr:rowOff>276225</xdr:rowOff>
                  </to>
                </anchor>
              </controlPr>
            </control>
          </mc:Choice>
        </mc:AlternateContent>
        <mc:AlternateContent xmlns:mc="http://schemas.openxmlformats.org/markup-compatibility/2006">
          <mc:Choice Requires="x14">
            <control shapeId="1511" r:id="rId115" name="Check Box 487">
              <controlPr defaultSize="0" autoFill="0" autoLine="0" autoPict="0">
                <anchor moveWithCells="1">
                  <from>
                    <xdr:col>1</xdr:col>
                    <xdr:colOff>85725</xdr:colOff>
                    <xdr:row>271</xdr:row>
                    <xdr:rowOff>28575</xdr:rowOff>
                  </from>
                  <to>
                    <xdr:col>6</xdr:col>
                    <xdr:colOff>304800</xdr:colOff>
                    <xdr:row>271</xdr:row>
                    <xdr:rowOff>276225</xdr:rowOff>
                  </to>
                </anchor>
              </controlPr>
            </control>
          </mc:Choice>
        </mc:AlternateContent>
        <mc:AlternateContent xmlns:mc="http://schemas.openxmlformats.org/markup-compatibility/2006">
          <mc:Choice Requires="x14">
            <control shapeId="1512" r:id="rId116" name="Check Box 488">
              <controlPr defaultSize="0" autoFill="0" autoLine="0" autoPict="0">
                <anchor moveWithCells="1">
                  <from>
                    <xdr:col>1</xdr:col>
                    <xdr:colOff>85725</xdr:colOff>
                    <xdr:row>272</xdr:row>
                    <xdr:rowOff>28575</xdr:rowOff>
                  </from>
                  <to>
                    <xdr:col>6</xdr:col>
                    <xdr:colOff>304800</xdr:colOff>
                    <xdr:row>272</xdr:row>
                    <xdr:rowOff>276225</xdr:rowOff>
                  </to>
                </anchor>
              </controlPr>
            </control>
          </mc:Choice>
        </mc:AlternateContent>
        <mc:AlternateContent xmlns:mc="http://schemas.openxmlformats.org/markup-compatibility/2006">
          <mc:Choice Requires="x14">
            <control shapeId="1515" r:id="rId117" name="Check Box 491">
              <controlPr defaultSize="0" autoFill="0" autoLine="0" autoPict="0">
                <anchor moveWithCells="1">
                  <from>
                    <xdr:col>1</xdr:col>
                    <xdr:colOff>95250</xdr:colOff>
                    <xdr:row>277</xdr:row>
                    <xdr:rowOff>47625</xdr:rowOff>
                  </from>
                  <to>
                    <xdr:col>10</xdr:col>
                    <xdr:colOff>371475</xdr:colOff>
                    <xdr:row>278</xdr:row>
                    <xdr:rowOff>9525</xdr:rowOff>
                  </to>
                </anchor>
              </controlPr>
            </control>
          </mc:Choice>
        </mc:AlternateContent>
        <mc:AlternateContent xmlns:mc="http://schemas.openxmlformats.org/markup-compatibility/2006">
          <mc:Choice Requires="x14">
            <control shapeId="1516" r:id="rId118" name="Check Box 492">
              <controlPr defaultSize="0" autoFill="0" autoLine="0" autoPict="0">
                <anchor moveWithCells="1">
                  <from>
                    <xdr:col>1</xdr:col>
                    <xdr:colOff>95250</xdr:colOff>
                    <xdr:row>278</xdr:row>
                    <xdr:rowOff>28575</xdr:rowOff>
                  </from>
                  <to>
                    <xdr:col>10</xdr:col>
                    <xdr:colOff>180975</xdr:colOff>
                    <xdr:row>278</xdr:row>
                    <xdr:rowOff>276225</xdr:rowOff>
                  </to>
                </anchor>
              </controlPr>
            </control>
          </mc:Choice>
        </mc:AlternateContent>
        <mc:AlternateContent xmlns:mc="http://schemas.openxmlformats.org/markup-compatibility/2006">
          <mc:Choice Requires="x14">
            <control shapeId="1517" r:id="rId119" name="Check Box 493">
              <controlPr defaultSize="0" autoFill="0" autoLine="0" autoPict="0">
                <anchor moveWithCells="1">
                  <from>
                    <xdr:col>1</xdr:col>
                    <xdr:colOff>95250</xdr:colOff>
                    <xdr:row>279</xdr:row>
                    <xdr:rowOff>19050</xdr:rowOff>
                  </from>
                  <to>
                    <xdr:col>3</xdr:col>
                    <xdr:colOff>85725</xdr:colOff>
                    <xdr:row>279</xdr:row>
                    <xdr:rowOff>266700</xdr:rowOff>
                  </to>
                </anchor>
              </controlPr>
            </control>
          </mc:Choice>
        </mc:AlternateContent>
        <mc:AlternateContent xmlns:mc="http://schemas.openxmlformats.org/markup-compatibility/2006">
          <mc:Choice Requires="x14">
            <control shapeId="1518" r:id="rId120" name="Group Box 494">
              <controlPr defaultSize="0" autoFill="0" autoPict="0">
                <anchor moveWithCells="1">
                  <from>
                    <xdr:col>1</xdr:col>
                    <xdr:colOff>9525</xdr:colOff>
                    <xdr:row>277</xdr:row>
                    <xdr:rowOff>0</xdr:rowOff>
                  </from>
                  <to>
                    <xdr:col>19</xdr:col>
                    <xdr:colOff>0</xdr:colOff>
                    <xdr:row>280</xdr:row>
                    <xdr:rowOff>28575</xdr:rowOff>
                  </to>
                </anchor>
              </controlPr>
            </control>
          </mc:Choice>
        </mc:AlternateContent>
        <mc:AlternateContent xmlns:mc="http://schemas.openxmlformats.org/markup-compatibility/2006">
          <mc:Choice Requires="x14">
            <control shapeId="1519" r:id="rId121" name="Check Box 495">
              <controlPr defaultSize="0" autoFill="0" autoLine="0" autoPict="0">
                <anchor moveWithCells="1">
                  <from>
                    <xdr:col>1</xdr:col>
                    <xdr:colOff>95250</xdr:colOff>
                    <xdr:row>283</xdr:row>
                    <xdr:rowOff>38100</xdr:rowOff>
                  </from>
                  <to>
                    <xdr:col>9</xdr:col>
                    <xdr:colOff>0</xdr:colOff>
                    <xdr:row>284</xdr:row>
                    <xdr:rowOff>9525</xdr:rowOff>
                  </to>
                </anchor>
              </controlPr>
            </control>
          </mc:Choice>
        </mc:AlternateContent>
        <mc:AlternateContent xmlns:mc="http://schemas.openxmlformats.org/markup-compatibility/2006">
          <mc:Choice Requires="x14">
            <control shapeId="1520" r:id="rId122" name="Check Box 496">
              <controlPr defaultSize="0" autoFill="0" autoLine="0" autoPict="0">
                <anchor moveWithCells="1">
                  <from>
                    <xdr:col>1</xdr:col>
                    <xdr:colOff>95250</xdr:colOff>
                    <xdr:row>284</xdr:row>
                    <xdr:rowOff>9525</xdr:rowOff>
                  </from>
                  <to>
                    <xdr:col>6</xdr:col>
                    <xdr:colOff>180975</xdr:colOff>
                    <xdr:row>284</xdr:row>
                    <xdr:rowOff>266700</xdr:rowOff>
                  </to>
                </anchor>
              </controlPr>
            </control>
          </mc:Choice>
        </mc:AlternateContent>
        <mc:AlternateContent xmlns:mc="http://schemas.openxmlformats.org/markup-compatibility/2006">
          <mc:Choice Requires="x14">
            <control shapeId="1521" r:id="rId123" name="Check Box 497">
              <controlPr defaultSize="0" autoFill="0" autoLine="0" autoPict="0">
                <anchor moveWithCells="1">
                  <from>
                    <xdr:col>1</xdr:col>
                    <xdr:colOff>95250</xdr:colOff>
                    <xdr:row>285</xdr:row>
                    <xdr:rowOff>9525</xdr:rowOff>
                  </from>
                  <to>
                    <xdr:col>6</xdr:col>
                    <xdr:colOff>161925</xdr:colOff>
                    <xdr:row>285</xdr:row>
                    <xdr:rowOff>266700</xdr:rowOff>
                  </to>
                </anchor>
              </controlPr>
            </control>
          </mc:Choice>
        </mc:AlternateContent>
        <mc:AlternateContent xmlns:mc="http://schemas.openxmlformats.org/markup-compatibility/2006">
          <mc:Choice Requires="x14">
            <control shapeId="1522" r:id="rId124" name="Check Box 498">
              <controlPr defaultSize="0" autoFill="0" autoLine="0" autoPict="0">
                <anchor moveWithCells="1">
                  <from>
                    <xdr:col>1</xdr:col>
                    <xdr:colOff>95250</xdr:colOff>
                    <xdr:row>286</xdr:row>
                    <xdr:rowOff>9525</xdr:rowOff>
                  </from>
                  <to>
                    <xdr:col>3</xdr:col>
                    <xdr:colOff>171450</xdr:colOff>
                    <xdr:row>286</xdr:row>
                    <xdr:rowOff>266700</xdr:rowOff>
                  </to>
                </anchor>
              </controlPr>
            </control>
          </mc:Choice>
        </mc:AlternateContent>
        <mc:AlternateContent xmlns:mc="http://schemas.openxmlformats.org/markup-compatibility/2006">
          <mc:Choice Requires="x14">
            <control shapeId="1523" r:id="rId125" name="Check Box 499">
              <controlPr defaultSize="0" autoFill="0" autoLine="0" autoPict="0">
                <anchor moveWithCells="1">
                  <from>
                    <xdr:col>1</xdr:col>
                    <xdr:colOff>95250</xdr:colOff>
                    <xdr:row>287</xdr:row>
                    <xdr:rowOff>9525</xdr:rowOff>
                  </from>
                  <to>
                    <xdr:col>4</xdr:col>
                    <xdr:colOff>76200</xdr:colOff>
                    <xdr:row>287</xdr:row>
                    <xdr:rowOff>257175</xdr:rowOff>
                  </to>
                </anchor>
              </controlPr>
            </control>
          </mc:Choice>
        </mc:AlternateContent>
        <mc:AlternateContent xmlns:mc="http://schemas.openxmlformats.org/markup-compatibility/2006">
          <mc:Choice Requires="x14">
            <control shapeId="1524" r:id="rId126" name="Group Box 500">
              <controlPr defaultSize="0" autoFill="0" autoPict="0">
                <anchor moveWithCells="1">
                  <from>
                    <xdr:col>0</xdr:col>
                    <xdr:colOff>323850</xdr:colOff>
                    <xdr:row>283</xdr:row>
                    <xdr:rowOff>0</xdr:rowOff>
                  </from>
                  <to>
                    <xdr:col>19</xdr:col>
                    <xdr:colOff>28575</xdr:colOff>
                    <xdr:row>288</xdr:row>
                    <xdr:rowOff>28575</xdr:rowOff>
                  </to>
                </anchor>
              </controlPr>
            </control>
          </mc:Choice>
        </mc:AlternateContent>
        <mc:AlternateContent xmlns:mc="http://schemas.openxmlformats.org/markup-compatibility/2006">
          <mc:Choice Requires="x14">
            <control shapeId="1525" r:id="rId127" name="Option Button 501">
              <controlPr defaultSize="0" autoFill="0" autoLine="0" autoPict="0">
                <anchor moveWithCells="1">
                  <from>
                    <xdr:col>1</xdr:col>
                    <xdr:colOff>95250</xdr:colOff>
                    <xdr:row>291</xdr:row>
                    <xdr:rowOff>28575</xdr:rowOff>
                  </from>
                  <to>
                    <xdr:col>5</xdr:col>
                    <xdr:colOff>314325</xdr:colOff>
                    <xdr:row>291</xdr:row>
                    <xdr:rowOff>276225</xdr:rowOff>
                  </to>
                </anchor>
              </controlPr>
            </control>
          </mc:Choice>
        </mc:AlternateContent>
        <mc:AlternateContent xmlns:mc="http://schemas.openxmlformats.org/markup-compatibility/2006">
          <mc:Choice Requires="x14">
            <control shapeId="1526" r:id="rId128" name="Option Button 502">
              <controlPr defaultSize="0" autoFill="0" autoLine="0" autoPict="0">
                <anchor moveWithCells="1">
                  <from>
                    <xdr:col>1</xdr:col>
                    <xdr:colOff>95250</xdr:colOff>
                    <xdr:row>292</xdr:row>
                    <xdr:rowOff>9525</xdr:rowOff>
                  </from>
                  <to>
                    <xdr:col>10</xdr:col>
                    <xdr:colOff>381000</xdr:colOff>
                    <xdr:row>292</xdr:row>
                    <xdr:rowOff>257175</xdr:rowOff>
                  </to>
                </anchor>
              </controlPr>
            </control>
          </mc:Choice>
        </mc:AlternateContent>
        <mc:AlternateContent xmlns:mc="http://schemas.openxmlformats.org/markup-compatibility/2006">
          <mc:Choice Requires="x14">
            <control shapeId="1527" r:id="rId129" name="Option Button 503">
              <controlPr defaultSize="0" autoFill="0" autoLine="0" autoPict="0">
                <anchor moveWithCells="1">
                  <from>
                    <xdr:col>1</xdr:col>
                    <xdr:colOff>95250</xdr:colOff>
                    <xdr:row>293</xdr:row>
                    <xdr:rowOff>19050</xdr:rowOff>
                  </from>
                  <to>
                    <xdr:col>8</xdr:col>
                    <xdr:colOff>314325</xdr:colOff>
                    <xdr:row>293</xdr:row>
                    <xdr:rowOff>266700</xdr:rowOff>
                  </to>
                </anchor>
              </controlPr>
            </control>
          </mc:Choice>
        </mc:AlternateContent>
        <mc:AlternateContent xmlns:mc="http://schemas.openxmlformats.org/markup-compatibility/2006">
          <mc:Choice Requires="x14">
            <control shapeId="1528" r:id="rId130" name="Group Box 504">
              <controlPr defaultSize="0" autoFill="0" autoPict="0">
                <anchor moveWithCells="1">
                  <from>
                    <xdr:col>1</xdr:col>
                    <xdr:colOff>0</xdr:colOff>
                    <xdr:row>291</xdr:row>
                    <xdr:rowOff>0</xdr:rowOff>
                  </from>
                  <to>
                    <xdr:col>18</xdr:col>
                    <xdr:colOff>323850</xdr:colOff>
                    <xdr:row>293</xdr:row>
                    <xdr:rowOff>276225</xdr:rowOff>
                  </to>
                </anchor>
              </controlPr>
            </control>
          </mc:Choice>
        </mc:AlternateContent>
        <mc:AlternateContent xmlns:mc="http://schemas.openxmlformats.org/markup-compatibility/2006">
          <mc:Choice Requires="x14">
            <control shapeId="1529" r:id="rId131" name="Option Button 505">
              <controlPr defaultSize="0" autoFill="0" autoLine="0" autoPict="0">
                <anchor moveWithCells="1">
                  <from>
                    <xdr:col>1</xdr:col>
                    <xdr:colOff>85725</xdr:colOff>
                    <xdr:row>307</xdr:row>
                    <xdr:rowOff>28575</xdr:rowOff>
                  </from>
                  <to>
                    <xdr:col>4</xdr:col>
                    <xdr:colOff>200025</xdr:colOff>
                    <xdr:row>307</xdr:row>
                    <xdr:rowOff>276225</xdr:rowOff>
                  </to>
                </anchor>
              </controlPr>
            </control>
          </mc:Choice>
        </mc:AlternateContent>
        <mc:AlternateContent xmlns:mc="http://schemas.openxmlformats.org/markup-compatibility/2006">
          <mc:Choice Requires="x14">
            <control shapeId="1531" r:id="rId132" name="Option Button 507">
              <controlPr defaultSize="0" autoFill="0" autoLine="0" autoPict="0">
                <anchor moveWithCells="1">
                  <from>
                    <xdr:col>1</xdr:col>
                    <xdr:colOff>85725</xdr:colOff>
                    <xdr:row>308</xdr:row>
                    <xdr:rowOff>0</xdr:rowOff>
                  </from>
                  <to>
                    <xdr:col>4</xdr:col>
                    <xdr:colOff>9525</xdr:colOff>
                    <xdr:row>308</xdr:row>
                    <xdr:rowOff>247650</xdr:rowOff>
                  </to>
                </anchor>
              </controlPr>
            </control>
          </mc:Choice>
        </mc:AlternateContent>
        <mc:AlternateContent xmlns:mc="http://schemas.openxmlformats.org/markup-compatibility/2006">
          <mc:Choice Requires="x14">
            <control shapeId="1532" r:id="rId133" name="Option Button 508">
              <controlPr defaultSize="0" autoFill="0" autoLine="0" autoPict="0">
                <anchor moveWithCells="1">
                  <from>
                    <xdr:col>1</xdr:col>
                    <xdr:colOff>85725</xdr:colOff>
                    <xdr:row>308</xdr:row>
                    <xdr:rowOff>285750</xdr:rowOff>
                  </from>
                  <to>
                    <xdr:col>4</xdr:col>
                    <xdr:colOff>180975</xdr:colOff>
                    <xdr:row>309</xdr:row>
                    <xdr:rowOff>247650</xdr:rowOff>
                  </to>
                </anchor>
              </controlPr>
            </control>
          </mc:Choice>
        </mc:AlternateContent>
        <mc:AlternateContent xmlns:mc="http://schemas.openxmlformats.org/markup-compatibility/2006">
          <mc:Choice Requires="x14">
            <control shapeId="1533" r:id="rId134" name="Option Button 509">
              <controlPr defaultSize="0" autoFill="0" autoLine="0" autoPict="0">
                <anchor moveWithCells="1">
                  <from>
                    <xdr:col>1</xdr:col>
                    <xdr:colOff>85725</xdr:colOff>
                    <xdr:row>310</xdr:row>
                    <xdr:rowOff>9525</xdr:rowOff>
                  </from>
                  <to>
                    <xdr:col>8</xdr:col>
                    <xdr:colOff>9525</xdr:colOff>
                    <xdr:row>310</xdr:row>
                    <xdr:rowOff>257175</xdr:rowOff>
                  </to>
                </anchor>
              </controlPr>
            </control>
          </mc:Choice>
        </mc:AlternateContent>
        <mc:AlternateContent xmlns:mc="http://schemas.openxmlformats.org/markup-compatibility/2006">
          <mc:Choice Requires="x14">
            <control shapeId="1534" r:id="rId135" name="Group Box 510">
              <controlPr defaultSize="0" autoFill="0" autoPict="0">
                <anchor moveWithCells="1">
                  <from>
                    <xdr:col>0</xdr:col>
                    <xdr:colOff>323850</xdr:colOff>
                    <xdr:row>307</xdr:row>
                    <xdr:rowOff>0</xdr:rowOff>
                  </from>
                  <to>
                    <xdr:col>10</xdr:col>
                    <xdr:colOff>95250</xdr:colOff>
                    <xdr:row>311</xdr:row>
                    <xdr:rowOff>0</xdr:rowOff>
                  </to>
                </anchor>
              </controlPr>
            </control>
          </mc:Choice>
        </mc:AlternateContent>
        <mc:AlternateContent xmlns:mc="http://schemas.openxmlformats.org/markup-compatibility/2006">
          <mc:Choice Requires="x14">
            <control shapeId="1544" r:id="rId136" name="Check Box 520">
              <controlPr defaultSize="0" autoFill="0" autoLine="0" autoPict="0">
                <anchor moveWithCells="1">
                  <from>
                    <xdr:col>1</xdr:col>
                    <xdr:colOff>85725</xdr:colOff>
                    <xdr:row>314</xdr:row>
                    <xdr:rowOff>19050</xdr:rowOff>
                  </from>
                  <to>
                    <xdr:col>8</xdr:col>
                    <xdr:colOff>19050</xdr:colOff>
                    <xdr:row>315</xdr:row>
                    <xdr:rowOff>0</xdr:rowOff>
                  </to>
                </anchor>
              </controlPr>
            </control>
          </mc:Choice>
        </mc:AlternateContent>
        <mc:AlternateContent xmlns:mc="http://schemas.openxmlformats.org/markup-compatibility/2006">
          <mc:Choice Requires="x14">
            <control shapeId="1545" r:id="rId137" name="Check Box 521">
              <controlPr defaultSize="0" autoFill="0" autoLine="0" autoPict="0">
                <anchor moveWithCells="1">
                  <from>
                    <xdr:col>1</xdr:col>
                    <xdr:colOff>85725</xdr:colOff>
                    <xdr:row>315</xdr:row>
                    <xdr:rowOff>19050</xdr:rowOff>
                  </from>
                  <to>
                    <xdr:col>9</xdr:col>
                    <xdr:colOff>28575</xdr:colOff>
                    <xdr:row>316</xdr:row>
                    <xdr:rowOff>0</xdr:rowOff>
                  </to>
                </anchor>
              </controlPr>
            </control>
          </mc:Choice>
        </mc:AlternateContent>
        <mc:AlternateContent xmlns:mc="http://schemas.openxmlformats.org/markup-compatibility/2006">
          <mc:Choice Requires="x14">
            <control shapeId="1546" r:id="rId138" name="Check Box 522">
              <controlPr defaultSize="0" autoFill="0" autoLine="0" autoPict="0">
                <anchor moveWithCells="1">
                  <from>
                    <xdr:col>1</xdr:col>
                    <xdr:colOff>85725</xdr:colOff>
                    <xdr:row>316</xdr:row>
                    <xdr:rowOff>19050</xdr:rowOff>
                  </from>
                  <to>
                    <xdr:col>8</xdr:col>
                    <xdr:colOff>19050</xdr:colOff>
                    <xdr:row>317</xdr:row>
                    <xdr:rowOff>0</xdr:rowOff>
                  </to>
                </anchor>
              </controlPr>
            </control>
          </mc:Choice>
        </mc:AlternateContent>
        <mc:AlternateContent xmlns:mc="http://schemas.openxmlformats.org/markup-compatibility/2006">
          <mc:Choice Requires="x14">
            <control shapeId="1547" r:id="rId139" name="Check Box 523">
              <controlPr defaultSize="0" autoFill="0" autoLine="0" autoPict="0">
                <anchor moveWithCells="1">
                  <from>
                    <xdr:col>1</xdr:col>
                    <xdr:colOff>85725</xdr:colOff>
                    <xdr:row>317</xdr:row>
                    <xdr:rowOff>19050</xdr:rowOff>
                  </from>
                  <to>
                    <xdr:col>8</xdr:col>
                    <xdr:colOff>19050</xdr:colOff>
                    <xdr:row>318</xdr:row>
                    <xdr:rowOff>0</xdr:rowOff>
                  </to>
                </anchor>
              </controlPr>
            </control>
          </mc:Choice>
        </mc:AlternateContent>
        <mc:AlternateContent xmlns:mc="http://schemas.openxmlformats.org/markup-compatibility/2006">
          <mc:Choice Requires="x14">
            <control shapeId="1548" r:id="rId140" name="Check Box 524">
              <controlPr defaultSize="0" autoFill="0" autoLine="0" autoPict="0">
                <anchor moveWithCells="1">
                  <from>
                    <xdr:col>1</xdr:col>
                    <xdr:colOff>85725</xdr:colOff>
                    <xdr:row>318</xdr:row>
                    <xdr:rowOff>19050</xdr:rowOff>
                  </from>
                  <to>
                    <xdr:col>8</xdr:col>
                    <xdr:colOff>19050</xdr:colOff>
                    <xdr:row>319</xdr:row>
                    <xdr:rowOff>0</xdr:rowOff>
                  </to>
                </anchor>
              </controlPr>
            </control>
          </mc:Choice>
        </mc:AlternateContent>
        <mc:AlternateContent xmlns:mc="http://schemas.openxmlformats.org/markup-compatibility/2006">
          <mc:Choice Requires="x14">
            <control shapeId="1549" r:id="rId141" name="Check Box 525">
              <controlPr defaultSize="0" autoFill="0" autoLine="0" autoPict="0">
                <anchor moveWithCells="1">
                  <from>
                    <xdr:col>1</xdr:col>
                    <xdr:colOff>85725</xdr:colOff>
                    <xdr:row>319</xdr:row>
                    <xdr:rowOff>19050</xdr:rowOff>
                  </from>
                  <to>
                    <xdr:col>8</xdr:col>
                    <xdr:colOff>19050</xdr:colOff>
                    <xdr:row>320</xdr:row>
                    <xdr:rowOff>0</xdr:rowOff>
                  </to>
                </anchor>
              </controlPr>
            </control>
          </mc:Choice>
        </mc:AlternateContent>
        <mc:AlternateContent xmlns:mc="http://schemas.openxmlformats.org/markup-compatibility/2006">
          <mc:Choice Requires="x14">
            <control shapeId="1550" r:id="rId142" name="Check Box 526">
              <controlPr defaultSize="0" autoFill="0" autoLine="0" autoPict="0">
                <anchor moveWithCells="1">
                  <from>
                    <xdr:col>1</xdr:col>
                    <xdr:colOff>85725</xdr:colOff>
                    <xdr:row>320</xdr:row>
                    <xdr:rowOff>19050</xdr:rowOff>
                  </from>
                  <to>
                    <xdr:col>8</xdr:col>
                    <xdr:colOff>19050</xdr:colOff>
                    <xdr:row>321</xdr:row>
                    <xdr:rowOff>0</xdr:rowOff>
                  </to>
                </anchor>
              </controlPr>
            </control>
          </mc:Choice>
        </mc:AlternateContent>
        <mc:AlternateContent xmlns:mc="http://schemas.openxmlformats.org/markup-compatibility/2006">
          <mc:Choice Requires="x14">
            <control shapeId="1551" r:id="rId143" name="Check Box 527">
              <controlPr defaultSize="0" autoFill="0" autoLine="0" autoPict="0">
                <anchor moveWithCells="1">
                  <from>
                    <xdr:col>1</xdr:col>
                    <xdr:colOff>85725</xdr:colOff>
                    <xdr:row>320</xdr:row>
                    <xdr:rowOff>276225</xdr:rowOff>
                  </from>
                  <to>
                    <xdr:col>3</xdr:col>
                    <xdr:colOff>38100</xdr:colOff>
                    <xdr:row>321</xdr:row>
                    <xdr:rowOff>257175</xdr:rowOff>
                  </to>
                </anchor>
              </controlPr>
            </control>
          </mc:Choice>
        </mc:AlternateContent>
        <mc:AlternateContent xmlns:mc="http://schemas.openxmlformats.org/markup-compatibility/2006">
          <mc:Choice Requires="x14">
            <control shapeId="1552" r:id="rId144" name="Group Box 528">
              <controlPr defaultSize="0" autoFill="0" autoPict="0">
                <anchor moveWithCells="1">
                  <from>
                    <xdr:col>0</xdr:col>
                    <xdr:colOff>323850</xdr:colOff>
                    <xdr:row>314</xdr:row>
                    <xdr:rowOff>0</xdr:rowOff>
                  </from>
                  <to>
                    <xdr:col>10</xdr:col>
                    <xdr:colOff>9525</xdr:colOff>
                    <xdr:row>321</xdr:row>
                    <xdr:rowOff>266700</xdr:rowOff>
                  </to>
                </anchor>
              </controlPr>
            </control>
          </mc:Choice>
        </mc:AlternateContent>
        <mc:AlternateContent xmlns:mc="http://schemas.openxmlformats.org/markup-compatibility/2006">
          <mc:Choice Requires="x14">
            <control shapeId="1553" r:id="rId145" name="Check Box 529">
              <controlPr defaultSize="0" autoFill="0" autoLine="0" autoPict="0">
                <anchor moveWithCells="1">
                  <from>
                    <xdr:col>11</xdr:col>
                    <xdr:colOff>57150</xdr:colOff>
                    <xdr:row>314</xdr:row>
                    <xdr:rowOff>9525</xdr:rowOff>
                  </from>
                  <to>
                    <xdr:col>18</xdr:col>
                    <xdr:colOff>47625</xdr:colOff>
                    <xdr:row>315</xdr:row>
                    <xdr:rowOff>0</xdr:rowOff>
                  </to>
                </anchor>
              </controlPr>
            </control>
          </mc:Choice>
        </mc:AlternateContent>
        <mc:AlternateContent xmlns:mc="http://schemas.openxmlformats.org/markup-compatibility/2006">
          <mc:Choice Requires="x14">
            <control shapeId="1554" r:id="rId146" name="Check Box 530">
              <controlPr defaultSize="0" autoFill="0" autoLine="0" autoPict="0">
                <anchor moveWithCells="1">
                  <from>
                    <xdr:col>11</xdr:col>
                    <xdr:colOff>57150</xdr:colOff>
                    <xdr:row>315</xdr:row>
                    <xdr:rowOff>9525</xdr:rowOff>
                  </from>
                  <to>
                    <xdr:col>18</xdr:col>
                    <xdr:colOff>47625</xdr:colOff>
                    <xdr:row>316</xdr:row>
                    <xdr:rowOff>0</xdr:rowOff>
                  </to>
                </anchor>
              </controlPr>
            </control>
          </mc:Choice>
        </mc:AlternateContent>
        <mc:AlternateContent xmlns:mc="http://schemas.openxmlformats.org/markup-compatibility/2006">
          <mc:Choice Requires="x14">
            <control shapeId="1555" r:id="rId147" name="Check Box 531">
              <controlPr defaultSize="0" autoFill="0" autoLine="0" autoPict="0">
                <anchor moveWithCells="1">
                  <from>
                    <xdr:col>11</xdr:col>
                    <xdr:colOff>57150</xdr:colOff>
                    <xdr:row>316</xdr:row>
                    <xdr:rowOff>9525</xdr:rowOff>
                  </from>
                  <to>
                    <xdr:col>18</xdr:col>
                    <xdr:colOff>47625</xdr:colOff>
                    <xdr:row>317</xdr:row>
                    <xdr:rowOff>0</xdr:rowOff>
                  </to>
                </anchor>
              </controlPr>
            </control>
          </mc:Choice>
        </mc:AlternateContent>
        <mc:AlternateContent xmlns:mc="http://schemas.openxmlformats.org/markup-compatibility/2006">
          <mc:Choice Requires="x14">
            <control shapeId="1556" r:id="rId148" name="Check Box 532">
              <controlPr defaultSize="0" autoFill="0" autoLine="0" autoPict="0">
                <anchor moveWithCells="1">
                  <from>
                    <xdr:col>11</xdr:col>
                    <xdr:colOff>57150</xdr:colOff>
                    <xdr:row>317</xdr:row>
                    <xdr:rowOff>9525</xdr:rowOff>
                  </from>
                  <to>
                    <xdr:col>18</xdr:col>
                    <xdr:colOff>47625</xdr:colOff>
                    <xdr:row>318</xdr:row>
                    <xdr:rowOff>0</xdr:rowOff>
                  </to>
                </anchor>
              </controlPr>
            </control>
          </mc:Choice>
        </mc:AlternateContent>
        <mc:AlternateContent xmlns:mc="http://schemas.openxmlformats.org/markup-compatibility/2006">
          <mc:Choice Requires="x14">
            <control shapeId="1557" r:id="rId149" name="Check Box 533">
              <controlPr defaultSize="0" autoFill="0" autoLine="0" autoPict="0">
                <anchor moveWithCells="1">
                  <from>
                    <xdr:col>11</xdr:col>
                    <xdr:colOff>57150</xdr:colOff>
                    <xdr:row>318</xdr:row>
                    <xdr:rowOff>9525</xdr:rowOff>
                  </from>
                  <to>
                    <xdr:col>18</xdr:col>
                    <xdr:colOff>47625</xdr:colOff>
                    <xdr:row>319</xdr:row>
                    <xdr:rowOff>0</xdr:rowOff>
                  </to>
                </anchor>
              </controlPr>
            </control>
          </mc:Choice>
        </mc:AlternateContent>
        <mc:AlternateContent xmlns:mc="http://schemas.openxmlformats.org/markup-compatibility/2006">
          <mc:Choice Requires="x14">
            <control shapeId="1558" r:id="rId150" name="Check Box 534">
              <controlPr defaultSize="0" autoFill="0" autoLine="0" autoPict="0">
                <anchor moveWithCells="1">
                  <from>
                    <xdr:col>11</xdr:col>
                    <xdr:colOff>57150</xdr:colOff>
                    <xdr:row>319</xdr:row>
                    <xdr:rowOff>9525</xdr:rowOff>
                  </from>
                  <to>
                    <xdr:col>14</xdr:col>
                    <xdr:colOff>152400</xdr:colOff>
                    <xdr:row>320</xdr:row>
                    <xdr:rowOff>0</xdr:rowOff>
                  </to>
                </anchor>
              </controlPr>
            </control>
          </mc:Choice>
        </mc:AlternateContent>
        <mc:AlternateContent xmlns:mc="http://schemas.openxmlformats.org/markup-compatibility/2006">
          <mc:Choice Requires="x14">
            <control shapeId="1559" r:id="rId151" name="Check Box 535">
              <controlPr defaultSize="0" autoFill="0" autoLine="0" autoPict="0">
                <anchor moveWithCells="1">
                  <from>
                    <xdr:col>11</xdr:col>
                    <xdr:colOff>57150</xdr:colOff>
                    <xdr:row>321</xdr:row>
                    <xdr:rowOff>9525</xdr:rowOff>
                  </from>
                  <to>
                    <xdr:col>18</xdr:col>
                    <xdr:colOff>47625</xdr:colOff>
                    <xdr:row>322</xdr:row>
                    <xdr:rowOff>0</xdr:rowOff>
                  </to>
                </anchor>
              </controlPr>
            </control>
          </mc:Choice>
        </mc:AlternateContent>
        <mc:AlternateContent xmlns:mc="http://schemas.openxmlformats.org/markup-compatibility/2006">
          <mc:Choice Requires="x14">
            <control shapeId="1560" r:id="rId152" name="Check Box 536">
              <controlPr defaultSize="0" autoFill="0" autoLine="0" autoPict="0">
                <anchor moveWithCells="1">
                  <from>
                    <xdr:col>11</xdr:col>
                    <xdr:colOff>57150</xdr:colOff>
                    <xdr:row>320</xdr:row>
                    <xdr:rowOff>9525</xdr:rowOff>
                  </from>
                  <to>
                    <xdr:col>18</xdr:col>
                    <xdr:colOff>47625</xdr:colOff>
                    <xdr:row>321</xdr:row>
                    <xdr:rowOff>0</xdr:rowOff>
                  </to>
                </anchor>
              </controlPr>
            </control>
          </mc:Choice>
        </mc:AlternateContent>
        <mc:AlternateContent xmlns:mc="http://schemas.openxmlformats.org/markup-compatibility/2006">
          <mc:Choice Requires="x14">
            <control shapeId="1561" r:id="rId153" name="Check Box 537">
              <controlPr defaultSize="0" autoFill="0" autoLine="0" autoPict="0">
                <anchor moveWithCells="1">
                  <from>
                    <xdr:col>11</xdr:col>
                    <xdr:colOff>57150</xdr:colOff>
                    <xdr:row>322</xdr:row>
                    <xdr:rowOff>9525</xdr:rowOff>
                  </from>
                  <to>
                    <xdr:col>13</xdr:col>
                    <xdr:colOff>28575</xdr:colOff>
                    <xdr:row>323</xdr:row>
                    <xdr:rowOff>0</xdr:rowOff>
                  </to>
                </anchor>
              </controlPr>
            </control>
          </mc:Choice>
        </mc:AlternateContent>
        <mc:AlternateContent xmlns:mc="http://schemas.openxmlformats.org/markup-compatibility/2006">
          <mc:Choice Requires="x14">
            <control shapeId="1562" r:id="rId154" name="Group Box 538">
              <controlPr defaultSize="0" autoFill="0" autoPict="0">
                <anchor moveWithCells="1">
                  <from>
                    <xdr:col>11</xdr:col>
                    <xdr:colOff>9525</xdr:colOff>
                    <xdr:row>313</xdr:row>
                    <xdr:rowOff>114300</xdr:rowOff>
                  </from>
                  <to>
                    <xdr:col>19</xdr:col>
                    <xdr:colOff>57150</xdr:colOff>
                    <xdr:row>323</xdr:row>
                    <xdr:rowOff>19050</xdr:rowOff>
                  </to>
                </anchor>
              </controlPr>
            </control>
          </mc:Choice>
        </mc:AlternateContent>
        <mc:AlternateContent xmlns:mc="http://schemas.openxmlformats.org/markup-compatibility/2006">
          <mc:Choice Requires="x14">
            <control shapeId="1567" r:id="rId155" name="Option Button 543">
              <controlPr defaultSize="0" autoFill="0" autoLine="0" autoPict="0">
                <anchor moveWithCells="1">
                  <from>
                    <xdr:col>1</xdr:col>
                    <xdr:colOff>95250</xdr:colOff>
                    <xdr:row>327</xdr:row>
                    <xdr:rowOff>28575</xdr:rowOff>
                  </from>
                  <to>
                    <xdr:col>4</xdr:col>
                    <xdr:colOff>295275</xdr:colOff>
                    <xdr:row>328</xdr:row>
                    <xdr:rowOff>0</xdr:rowOff>
                  </to>
                </anchor>
              </controlPr>
            </control>
          </mc:Choice>
        </mc:AlternateContent>
        <mc:AlternateContent xmlns:mc="http://schemas.openxmlformats.org/markup-compatibility/2006">
          <mc:Choice Requires="x14">
            <control shapeId="1568" r:id="rId156" name="Option Button 544">
              <controlPr defaultSize="0" autoFill="0" autoLine="0" autoPict="0">
                <anchor moveWithCells="1">
                  <from>
                    <xdr:col>1</xdr:col>
                    <xdr:colOff>95250</xdr:colOff>
                    <xdr:row>328</xdr:row>
                    <xdr:rowOff>9525</xdr:rowOff>
                  </from>
                  <to>
                    <xdr:col>5</xdr:col>
                    <xdr:colOff>314325</xdr:colOff>
                    <xdr:row>328</xdr:row>
                    <xdr:rowOff>304800</xdr:rowOff>
                  </to>
                </anchor>
              </controlPr>
            </control>
          </mc:Choice>
        </mc:AlternateContent>
        <mc:AlternateContent xmlns:mc="http://schemas.openxmlformats.org/markup-compatibility/2006">
          <mc:Choice Requires="x14">
            <control shapeId="1569" r:id="rId157" name="Option Button 545">
              <controlPr defaultSize="0" autoFill="0" autoLine="0" autoPict="0">
                <anchor moveWithCells="1">
                  <from>
                    <xdr:col>1</xdr:col>
                    <xdr:colOff>95250</xdr:colOff>
                    <xdr:row>329</xdr:row>
                    <xdr:rowOff>9525</xdr:rowOff>
                  </from>
                  <to>
                    <xdr:col>4</xdr:col>
                    <xdr:colOff>285750</xdr:colOff>
                    <xdr:row>329</xdr:row>
                    <xdr:rowOff>304800</xdr:rowOff>
                  </to>
                </anchor>
              </controlPr>
            </control>
          </mc:Choice>
        </mc:AlternateContent>
        <mc:AlternateContent xmlns:mc="http://schemas.openxmlformats.org/markup-compatibility/2006">
          <mc:Choice Requires="x14">
            <control shapeId="1570" r:id="rId158" name="Option Button 546">
              <controlPr defaultSize="0" autoFill="0" autoLine="0" autoPict="0">
                <anchor moveWithCells="1">
                  <from>
                    <xdr:col>1</xdr:col>
                    <xdr:colOff>95250</xdr:colOff>
                    <xdr:row>330</xdr:row>
                    <xdr:rowOff>9525</xdr:rowOff>
                  </from>
                  <to>
                    <xdr:col>7</xdr:col>
                    <xdr:colOff>266700</xdr:colOff>
                    <xdr:row>330</xdr:row>
                    <xdr:rowOff>304800</xdr:rowOff>
                  </to>
                </anchor>
              </controlPr>
            </control>
          </mc:Choice>
        </mc:AlternateContent>
        <mc:AlternateContent xmlns:mc="http://schemas.openxmlformats.org/markup-compatibility/2006">
          <mc:Choice Requires="x14">
            <control shapeId="1571" r:id="rId159" name="Group Box 547">
              <controlPr defaultSize="0" autoFill="0" autoPict="0">
                <anchor moveWithCells="1">
                  <from>
                    <xdr:col>0</xdr:col>
                    <xdr:colOff>314325</xdr:colOff>
                    <xdr:row>326</xdr:row>
                    <xdr:rowOff>104775</xdr:rowOff>
                  </from>
                  <to>
                    <xdr:col>10</xdr:col>
                    <xdr:colOff>0</xdr:colOff>
                    <xdr:row>331</xdr:row>
                    <xdr:rowOff>19050</xdr:rowOff>
                  </to>
                </anchor>
              </controlPr>
            </control>
          </mc:Choice>
        </mc:AlternateContent>
        <mc:AlternateContent xmlns:mc="http://schemas.openxmlformats.org/markup-compatibility/2006">
          <mc:Choice Requires="x14">
            <control shapeId="1572" r:id="rId160" name="Check Box 548">
              <controlPr defaultSize="0" autoFill="0" autoLine="0" autoPict="0">
                <anchor moveWithCells="1">
                  <from>
                    <xdr:col>1</xdr:col>
                    <xdr:colOff>95250</xdr:colOff>
                    <xdr:row>334</xdr:row>
                    <xdr:rowOff>19050</xdr:rowOff>
                  </from>
                  <to>
                    <xdr:col>8</xdr:col>
                    <xdr:colOff>0</xdr:colOff>
                    <xdr:row>335</xdr:row>
                    <xdr:rowOff>19050</xdr:rowOff>
                  </to>
                </anchor>
              </controlPr>
            </control>
          </mc:Choice>
        </mc:AlternateContent>
        <mc:AlternateContent xmlns:mc="http://schemas.openxmlformats.org/markup-compatibility/2006">
          <mc:Choice Requires="x14">
            <control shapeId="1573" r:id="rId161" name="Check Box 549">
              <controlPr defaultSize="0" autoFill="0" autoLine="0" autoPict="0">
                <anchor moveWithCells="1">
                  <from>
                    <xdr:col>1</xdr:col>
                    <xdr:colOff>95250</xdr:colOff>
                    <xdr:row>335</xdr:row>
                    <xdr:rowOff>19050</xdr:rowOff>
                  </from>
                  <to>
                    <xdr:col>9</xdr:col>
                    <xdr:colOff>9525</xdr:colOff>
                    <xdr:row>336</xdr:row>
                    <xdr:rowOff>19050</xdr:rowOff>
                  </to>
                </anchor>
              </controlPr>
            </control>
          </mc:Choice>
        </mc:AlternateContent>
        <mc:AlternateContent xmlns:mc="http://schemas.openxmlformats.org/markup-compatibility/2006">
          <mc:Choice Requires="x14">
            <control shapeId="1574" r:id="rId162" name="Check Box 550">
              <controlPr defaultSize="0" autoFill="0" autoLine="0" autoPict="0">
                <anchor moveWithCells="1">
                  <from>
                    <xdr:col>1</xdr:col>
                    <xdr:colOff>95250</xdr:colOff>
                    <xdr:row>336</xdr:row>
                    <xdr:rowOff>19050</xdr:rowOff>
                  </from>
                  <to>
                    <xdr:col>8</xdr:col>
                    <xdr:colOff>0</xdr:colOff>
                    <xdr:row>337</xdr:row>
                    <xdr:rowOff>19050</xdr:rowOff>
                  </to>
                </anchor>
              </controlPr>
            </control>
          </mc:Choice>
        </mc:AlternateContent>
        <mc:AlternateContent xmlns:mc="http://schemas.openxmlformats.org/markup-compatibility/2006">
          <mc:Choice Requires="x14">
            <control shapeId="1575" r:id="rId163" name="Check Box 551">
              <controlPr defaultSize="0" autoFill="0" autoLine="0" autoPict="0">
                <anchor moveWithCells="1">
                  <from>
                    <xdr:col>1</xdr:col>
                    <xdr:colOff>95250</xdr:colOff>
                    <xdr:row>337</xdr:row>
                    <xdr:rowOff>19050</xdr:rowOff>
                  </from>
                  <to>
                    <xdr:col>8</xdr:col>
                    <xdr:colOff>0</xdr:colOff>
                    <xdr:row>338</xdr:row>
                    <xdr:rowOff>19050</xdr:rowOff>
                  </to>
                </anchor>
              </controlPr>
            </control>
          </mc:Choice>
        </mc:AlternateContent>
        <mc:AlternateContent xmlns:mc="http://schemas.openxmlformats.org/markup-compatibility/2006">
          <mc:Choice Requires="x14">
            <control shapeId="1576" r:id="rId164" name="Check Box 552">
              <controlPr defaultSize="0" autoFill="0" autoLine="0" autoPict="0">
                <anchor moveWithCells="1">
                  <from>
                    <xdr:col>1</xdr:col>
                    <xdr:colOff>95250</xdr:colOff>
                    <xdr:row>338</xdr:row>
                    <xdr:rowOff>19050</xdr:rowOff>
                  </from>
                  <to>
                    <xdr:col>8</xdr:col>
                    <xdr:colOff>0</xdr:colOff>
                    <xdr:row>339</xdr:row>
                    <xdr:rowOff>19050</xdr:rowOff>
                  </to>
                </anchor>
              </controlPr>
            </control>
          </mc:Choice>
        </mc:AlternateContent>
        <mc:AlternateContent xmlns:mc="http://schemas.openxmlformats.org/markup-compatibility/2006">
          <mc:Choice Requires="x14">
            <control shapeId="1577" r:id="rId165" name="Check Box 553">
              <controlPr defaultSize="0" autoFill="0" autoLine="0" autoPict="0">
                <anchor moveWithCells="1">
                  <from>
                    <xdr:col>1</xdr:col>
                    <xdr:colOff>95250</xdr:colOff>
                    <xdr:row>339</xdr:row>
                    <xdr:rowOff>19050</xdr:rowOff>
                  </from>
                  <to>
                    <xdr:col>8</xdr:col>
                    <xdr:colOff>0</xdr:colOff>
                    <xdr:row>340</xdr:row>
                    <xdr:rowOff>19050</xdr:rowOff>
                  </to>
                </anchor>
              </controlPr>
            </control>
          </mc:Choice>
        </mc:AlternateContent>
        <mc:AlternateContent xmlns:mc="http://schemas.openxmlformats.org/markup-compatibility/2006">
          <mc:Choice Requires="x14">
            <control shapeId="1578" r:id="rId166" name="Check Box 554">
              <controlPr defaultSize="0" autoFill="0" autoLine="0" autoPict="0">
                <anchor moveWithCells="1">
                  <from>
                    <xdr:col>1</xdr:col>
                    <xdr:colOff>95250</xdr:colOff>
                    <xdr:row>340</xdr:row>
                    <xdr:rowOff>19050</xdr:rowOff>
                  </from>
                  <to>
                    <xdr:col>8</xdr:col>
                    <xdr:colOff>0</xdr:colOff>
                    <xdr:row>341</xdr:row>
                    <xdr:rowOff>19050</xdr:rowOff>
                  </to>
                </anchor>
              </controlPr>
            </control>
          </mc:Choice>
        </mc:AlternateContent>
        <mc:AlternateContent xmlns:mc="http://schemas.openxmlformats.org/markup-compatibility/2006">
          <mc:Choice Requires="x14">
            <control shapeId="1579" r:id="rId167" name="Check Box 555">
              <controlPr defaultSize="0" autoFill="0" autoLine="0" autoPict="0">
                <anchor moveWithCells="1">
                  <from>
                    <xdr:col>1</xdr:col>
                    <xdr:colOff>76200</xdr:colOff>
                    <xdr:row>340</xdr:row>
                    <xdr:rowOff>266700</xdr:rowOff>
                  </from>
                  <to>
                    <xdr:col>3</xdr:col>
                    <xdr:colOff>47625</xdr:colOff>
                    <xdr:row>341</xdr:row>
                    <xdr:rowOff>266700</xdr:rowOff>
                  </to>
                </anchor>
              </controlPr>
            </control>
          </mc:Choice>
        </mc:AlternateContent>
        <mc:AlternateContent xmlns:mc="http://schemas.openxmlformats.org/markup-compatibility/2006">
          <mc:Choice Requires="x14">
            <control shapeId="1580" r:id="rId168" name="Group Box 556">
              <controlPr defaultSize="0" autoFill="0" autoPict="0">
                <anchor moveWithCells="1">
                  <from>
                    <xdr:col>0</xdr:col>
                    <xdr:colOff>314325</xdr:colOff>
                    <xdr:row>334</xdr:row>
                    <xdr:rowOff>0</xdr:rowOff>
                  </from>
                  <to>
                    <xdr:col>9</xdr:col>
                    <xdr:colOff>314325</xdr:colOff>
                    <xdr:row>342</xdr:row>
                    <xdr:rowOff>19050</xdr:rowOff>
                  </to>
                </anchor>
              </controlPr>
            </control>
          </mc:Choice>
        </mc:AlternateContent>
        <mc:AlternateContent xmlns:mc="http://schemas.openxmlformats.org/markup-compatibility/2006">
          <mc:Choice Requires="x14">
            <control shapeId="1581" r:id="rId169" name="Check Box 557">
              <controlPr defaultSize="0" autoFill="0" autoLine="0" autoPict="0">
                <anchor moveWithCells="1">
                  <from>
                    <xdr:col>11</xdr:col>
                    <xdr:colOff>66675</xdr:colOff>
                    <xdr:row>334</xdr:row>
                    <xdr:rowOff>28575</xdr:rowOff>
                  </from>
                  <to>
                    <xdr:col>18</xdr:col>
                    <xdr:colOff>0</xdr:colOff>
                    <xdr:row>335</xdr:row>
                    <xdr:rowOff>0</xdr:rowOff>
                  </to>
                </anchor>
              </controlPr>
            </control>
          </mc:Choice>
        </mc:AlternateContent>
        <mc:AlternateContent xmlns:mc="http://schemas.openxmlformats.org/markup-compatibility/2006">
          <mc:Choice Requires="x14">
            <control shapeId="1582" r:id="rId170" name="Check Box 558">
              <controlPr defaultSize="0" autoFill="0" autoLine="0" autoPict="0">
                <anchor moveWithCells="1">
                  <from>
                    <xdr:col>11</xdr:col>
                    <xdr:colOff>66675</xdr:colOff>
                    <xdr:row>335</xdr:row>
                    <xdr:rowOff>28575</xdr:rowOff>
                  </from>
                  <to>
                    <xdr:col>18</xdr:col>
                    <xdr:colOff>0</xdr:colOff>
                    <xdr:row>336</xdr:row>
                    <xdr:rowOff>0</xdr:rowOff>
                  </to>
                </anchor>
              </controlPr>
            </control>
          </mc:Choice>
        </mc:AlternateContent>
        <mc:AlternateContent xmlns:mc="http://schemas.openxmlformats.org/markup-compatibility/2006">
          <mc:Choice Requires="x14">
            <control shapeId="1583" r:id="rId171" name="Check Box 559">
              <controlPr defaultSize="0" autoFill="0" autoLine="0" autoPict="0">
                <anchor moveWithCells="1">
                  <from>
                    <xdr:col>11</xdr:col>
                    <xdr:colOff>66675</xdr:colOff>
                    <xdr:row>336</xdr:row>
                    <xdr:rowOff>28575</xdr:rowOff>
                  </from>
                  <to>
                    <xdr:col>18</xdr:col>
                    <xdr:colOff>0</xdr:colOff>
                    <xdr:row>337</xdr:row>
                    <xdr:rowOff>0</xdr:rowOff>
                  </to>
                </anchor>
              </controlPr>
            </control>
          </mc:Choice>
        </mc:AlternateContent>
        <mc:AlternateContent xmlns:mc="http://schemas.openxmlformats.org/markup-compatibility/2006">
          <mc:Choice Requires="x14">
            <control shapeId="1584" r:id="rId172" name="Check Box 560">
              <controlPr defaultSize="0" autoFill="0" autoLine="0" autoPict="0">
                <anchor moveWithCells="1">
                  <from>
                    <xdr:col>11</xdr:col>
                    <xdr:colOff>66675</xdr:colOff>
                    <xdr:row>337</xdr:row>
                    <xdr:rowOff>28575</xdr:rowOff>
                  </from>
                  <to>
                    <xdr:col>18</xdr:col>
                    <xdr:colOff>0</xdr:colOff>
                    <xdr:row>338</xdr:row>
                    <xdr:rowOff>0</xdr:rowOff>
                  </to>
                </anchor>
              </controlPr>
            </control>
          </mc:Choice>
        </mc:AlternateContent>
        <mc:AlternateContent xmlns:mc="http://schemas.openxmlformats.org/markup-compatibility/2006">
          <mc:Choice Requires="x14">
            <control shapeId="1585" r:id="rId173" name="Check Box 561">
              <controlPr defaultSize="0" autoFill="0" autoLine="0" autoPict="0">
                <anchor moveWithCells="1">
                  <from>
                    <xdr:col>11</xdr:col>
                    <xdr:colOff>66675</xdr:colOff>
                    <xdr:row>338</xdr:row>
                    <xdr:rowOff>28575</xdr:rowOff>
                  </from>
                  <to>
                    <xdr:col>18</xdr:col>
                    <xdr:colOff>0</xdr:colOff>
                    <xdr:row>339</xdr:row>
                    <xdr:rowOff>0</xdr:rowOff>
                  </to>
                </anchor>
              </controlPr>
            </control>
          </mc:Choice>
        </mc:AlternateContent>
        <mc:AlternateContent xmlns:mc="http://schemas.openxmlformats.org/markup-compatibility/2006">
          <mc:Choice Requires="x14">
            <control shapeId="1586" r:id="rId174" name="Check Box 562">
              <controlPr defaultSize="0" autoFill="0" autoLine="0" autoPict="0">
                <anchor moveWithCells="1">
                  <from>
                    <xdr:col>11</xdr:col>
                    <xdr:colOff>66675</xdr:colOff>
                    <xdr:row>339</xdr:row>
                    <xdr:rowOff>28575</xdr:rowOff>
                  </from>
                  <to>
                    <xdr:col>18</xdr:col>
                    <xdr:colOff>0</xdr:colOff>
                    <xdr:row>340</xdr:row>
                    <xdr:rowOff>0</xdr:rowOff>
                  </to>
                </anchor>
              </controlPr>
            </control>
          </mc:Choice>
        </mc:AlternateContent>
        <mc:AlternateContent xmlns:mc="http://schemas.openxmlformats.org/markup-compatibility/2006">
          <mc:Choice Requires="x14">
            <control shapeId="1587" r:id="rId175" name="Check Box 563">
              <controlPr defaultSize="0" autoFill="0" autoLine="0" autoPict="0">
                <anchor moveWithCells="1">
                  <from>
                    <xdr:col>11</xdr:col>
                    <xdr:colOff>66675</xdr:colOff>
                    <xdr:row>340</xdr:row>
                    <xdr:rowOff>28575</xdr:rowOff>
                  </from>
                  <to>
                    <xdr:col>18</xdr:col>
                    <xdr:colOff>0</xdr:colOff>
                    <xdr:row>341</xdr:row>
                    <xdr:rowOff>0</xdr:rowOff>
                  </to>
                </anchor>
              </controlPr>
            </control>
          </mc:Choice>
        </mc:AlternateContent>
        <mc:AlternateContent xmlns:mc="http://schemas.openxmlformats.org/markup-compatibility/2006">
          <mc:Choice Requires="x14">
            <control shapeId="1588" r:id="rId176" name="Check Box 564">
              <controlPr defaultSize="0" autoFill="0" autoLine="0" autoPict="0">
                <anchor moveWithCells="1">
                  <from>
                    <xdr:col>11</xdr:col>
                    <xdr:colOff>66675</xdr:colOff>
                    <xdr:row>341</xdr:row>
                    <xdr:rowOff>28575</xdr:rowOff>
                  </from>
                  <to>
                    <xdr:col>18</xdr:col>
                    <xdr:colOff>0</xdr:colOff>
                    <xdr:row>342</xdr:row>
                    <xdr:rowOff>0</xdr:rowOff>
                  </to>
                </anchor>
              </controlPr>
            </control>
          </mc:Choice>
        </mc:AlternateContent>
        <mc:AlternateContent xmlns:mc="http://schemas.openxmlformats.org/markup-compatibility/2006">
          <mc:Choice Requires="x14">
            <control shapeId="1589" r:id="rId177" name="Check Box 565">
              <controlPr defaultSize="0" autoFill="0" autoLine="0" autoPict="0">
                <anchor moveWithCells="1">
                  <from>
                    <xdr:col>11</xdr:col>
                    <xdr:colOff>66675</xdr:colOff>
                    <xdr:row>342</xdr:row>
                    <xdr:rowOff>9525</xdr:rowOff>
                  </from>
                  <to>
                    <xdr:col>13</xdr:col>
                    <xdr:colOff>85725</xdr:colOff>
                    <xdr:row>342</xdr:row>
                    <xdr:rowOff>257175</xdr:rowOff>
                  </to>
                </anchor>
              </controlPr>
            </control>
          </mc:Choice>
        </mc:AlternateContent>
        <mc:AlternateContent xmlns:mc="http://schemas.openxmlformats.org/markup-compatibility/2006">
          <mc:Choice Requires="x14">
            <control shapeId="1590" r:id="rId178" name="Group Box 566">
              <controlPr defaultSize="0" autoFill="0" autoPict="0">
                <anchor moveWithCells="1">
                  <from>
                    <xdr:col>11</xdr:col>
                    <xdr:colOff>9525</xdr:colOff>
                    <xdr:row>333</xdr:row>
                    <xdr:rowOff>114300</xdr:rowOff>
                  </from>
                  <to>
                    <xdr:col>19</xdr:col>
                    <xdr:colOff>47625</xdr:colOff>
                    <xdr:row>343</xdr:row>
                    <xdr:rowOff>19050</xdr:rowOff>
                  </to>
                </anchor>
              </controlPr>
            </control>
          </mc:Choice>
        </mc:AlternateContent>
        <mc:AlternateContent xmlns:mc="http://schemas.openxmlformats.org/markup-compatibility/2006">
          <mc:Choice Requires="x14">
            <control shapeId="1591" r:id="rId179" name="Option Button 567">
              <controlPr defaultSize="0" autoFill="0" autoLine="0" autoPict="0">
                <anchor moveWithCells="1">
                  <from>
                    <xdr:col>1</xdr:col>
                    <xdr:colOff>95250</xdr:colOff>
                    <xdr:row>346</xdr:row>
                    <xdr:rowOff>38100</xdr:rowOff>
                  </from>
                  <to>
                    <xdr:col>4</xdr:col>
                    <xdr:colOff>276225</xdr:colOff>
                    <xdr:row>347</xdr:row>
                    <xdr:rowOff>0</xdr:rowOff>
                  </to>
                </anchor>
              </controlPr>
            </control>
          </mc:Choice>
        </mc:AlternateContent>
        <mc:AlternateContent xmlns:mc="http://schemas.openxmlformats.org/markup-compatibility/2006">
          <mc:Choice Requires="x14">
            <control shapeId="1592" r:id="rId180" name="Option Button 568">
              <controlPr defaultSize="0" autoFill="0" autoLine="0" autoPict="0">
                <anchor moveWithCells="1">
                  <from>
                    <xdr:col>1</xdr:col>
                    <xdr:colOff>104775</xdr:colOff>
                    <xdr:row>347</xdr:row>
                    <xdr:rowOff>66675</xdr:rowOff>
                  </from>
                  <to>
                    <xdr:col>6</xdr:col>
                    <xdr:colOff>95250</xdr:colOff>
                    <xdr:row>348</xdr:row>
                    <xdr:rowOff>228600</xdr:rowOff>
                  </to>
                </anchor>
              </controlPr>
            </control>
          </mc:Choice>
        </mc:AlternateContent>
        <mc:AlternateContent xmlns:mc="http://schemas.openxmlformats.org/markup-compatibility/2006">
          <mc:Choice Requires="x14">
            <control shapeId="1593" r:id="rId181" name="Option Button 569">
              <controlPr defaultSize="0" autoFill="0" autoLine="0" autoPict="0">
                <anchor moveWithCells="1">
                  <from>
                    <xdr:col>1</xdr:col>
                    <xdr:colOff>95250</xdr:colOff>
                    <xdr:row>349</xdr:row>
                    <xdr:rowOff>9525</xdr:rowOff>
                  </from>
                  <to>
                    <xdr:col>4</xdr:col>
                    <xdr:colOff>257175</xdr:colOff>
                    <xdr:row>349</xdr:row>
                    <xdr:rowOff>285750</xdr:rowOff>
                  </to>
                </anchor>
              </controlPr>
            </control>
          </mc:Choice>
        </mc:AlternateContent>
        <mc:AlternateContent xmlns:mc="http://schemas.openxmlformats.org/markup-compatibility/2006">
          <mc:Choice Requires="x14">
            <control shapeId="1594" r:id="rId182" name="Group Box 570">
              <controlPr defaultSize="0" autoFill="0" autoPict="0">
                <anchor moveWithCells="1">
                  <from>
                    <xdr:col>0</xdr:col>
                    <xdr:colOff>314325</xdr:colOff>
                    <xdr:row>346</xdr:row>
                    <xdr:rowOff>0</xdr:rowOff>
                  </from>
                  <to>
                    <xdr:col>6</xdr:col>
                    <xdr:colOff>285750</xdr:colOff>
                    <xdr:row>350</xdr:row>
                    <xdr:rowOff>19050</xdr:rowOff>
                  </to>
                </anchor>
              </controlPr>
            </control>
          </mc:Choice>
        </mc:AlternateContent>
        <mc:AlternateContent xmlns:mc="http://schemas.openxmlformats.org/markup-compatibility/2006">
          <mc:Choice Requires="x14">
            <control shapeId="1595" r:id="rId183" name="Option Button 571">
              <controlPr defaultSize="0" autoFill="0" autoLine="0" autoPict="0">
                <anchor moveWithCells="1">
                  <from>
                    <xdr:col>10</xdr:col>
                    <xdr:colOff>19050</xdr:colOff>
                    <xdr:row>348</xdr:row>
                    <xdr:rowOff>38100</xdr:rowOff>
                  </from>
                  <to>
                    <xdr:col>18</xdr:col>
                    <xdr:colOff>9525</xdr:colOff>
                    <xdr:row>349</xdr:row>
                    <xdr:rowOff>28575</xdr:rowOff>
                  </to>
                </anchor>
              </controlPr>
            </control>
          </mc:Choice>
        </mc:AlternateContent>
        <mc:AlternateContent xmlns:mc="http://schemas.openxmlformats.org/markup-compatibility/2006">
          <mc:Choice Requires="x14">
            <control shapeId="1596" r:id="rId184" name="Option Button 572">
              <controlPr defaultSize="0" autoFill="0" autoLine="0" autoPict="0">
                <anchor moveWithCells="1">
                  <from>
                    <xdr:col>10</xdr:col>
                    <xdr:colOff>19050</xdr:colOff>
                    <xdr:row>349</xdr:row>
                    <xdr:rowOff>9525</xdr:rowOff>
                  </from>
                  <to>
                    <xdr:col>18</xdr:col>
                    <xdr:colOff>9525</xdr:colOff>
                    <xdr:row>350</xdr:row>
                    <xdr:rowOff>0</xdr:rowOff>
                  </to>
                </anchor>
              </controlPr>
            </control>
          </mc:Choice>
        </mc:AlternateContent>
        <mc:AlternateContent xmlns:mc="http://schemas.openxmlformats.org/markup-compatibility/2006">
          <mc:Choice Requires="x14">
            <control shapeId="1597" r:id="rId185" name="Option Button 573">
              <controlPr defaultSize="0" autoFill="0" autoLine="0" autoPict="0">
                <anchor moveWithCells="1">
                  <from>
                    <xdr:col>10</xdr:col>
                    <xdr:colOff>19050</xdr:colOff>
                    <xdr:row>349</xdr:row>
                    <xdr:rowOff>314325</xdr:rowOff>
                  </from>
                  <to>
                    <xdr:col>18</xdr:col>
                    <xdr:colOff>9525</xdr:colOff>
                    <xdr:row>350</xdr:row>
                    <xdr:rowOff>304800</xdr:rowOff>
                  </to>
                </anchor>
              </controlPr>
            </control>
          </mc:Choice>
        </mc:AlternateContent>
        <mc:AlternateContent xmlns:mc="http://schemas.openxmlformats.org/markup-compatibility/2006">
          <mc:Choice Requires="x14">
            <control shapeId="1598" r:id="rId186" name="Group Box 574">
              <controlPr defaultSize="0" autoFill="0" autoPict="0">
                <anchor moveWithCells="1">
                  <from>
                    <xdr:col>9</xdr:col>
                    <xdr:colOff>314325</xdr:colOff>
                    <xdr:row>347</xdr:row>
                    <xdr:rowOff>114300</xdr:rowOff>
                  </from>
                  <to>
                    <xdr:col>19</xdr:col>
                    <xdr:colOff>9525</xdr:colOff>
                    <xdr:row>351</xdr:row>
                    <xdr:rowOff>38100</xdr:rowOff>
                  </to>
                </anchor>
              </controlPr>
            </control>
          </mc:Choice>
        </mc:AlternateContent>
        <mc:AlternateContent xmlns:mc="http://schemas.openxmlformats.org/markup-compatibility/2006">
          <mc:Choice Requires="x14">
            <control shapeId="1599" r:id="rId187" name="Option Button 575">
              <controlPr defaultSize="0" autoFill="0" autoLine="0" autoPict="0">
                <anchor moveWithCells="1">
                  <from>
                    <xdr:col>10</xdr:col>
                    <xdr:colOff>9525</xdr:colOff>
                    <xdr:row>354</xdr:row>
                    <xdr:rowOff>19050</xdr:rowOff>
                  </from>
                  <to>
                    <xdr:col>18</xdr:col>
                    <xdr:colOff>28575</xdr:colOff>
                    <xdr:row>355</xdr:row>
                    <xdr:rowOff>0</xdr:rowOff>
                  </to>
                </anchor>
              </controlPr>
            </control>
          </mc:Choice>
        </mc:AlternateContent>
        <mc:AlternateContent xmlns:mc="http://schemas.openxmlformats.org/markup-compatibility/2006">
          <mc:Choice Requires="x14">
            <control shapeId="1601" r:id="rId188" name="Option Button 577">
              <controlPr defaultSize="0" autoFill="0" autoLine="0" autoPict="0">
                <anchor moveWithCells="1">
                  <from>
                    <xdr:col>10</xdr:col>
                    <xdr:colOff>9525</xdr:colOff>
                    <xdr:row>355</xdr:row>
                    <xdr:rowOff>19050</xdr:rowOff>
                  </from>
                  <to>
                    <xdr:col>18</xdr:col>
                    <xdr:colOff>28575</xdr:colOff>
                    <xdr:row>356</xdr:row>
                    <xdr:rowOff>0</xdr:rowOff>
                  </to>
                </anchor>
              </controlPr>
            </control>
          </mc:Choice>
        </mc:AlternateContent>
        <mc:AlternateContent xmlns:mc="http://schemas.openxmlformats.org/markup-compatibility/2006">
          <mc:Choice Requires="x14">
            <control shapeId="1602" r:id="rId189" name="Option Button 578">
              <controlPr defaultSize="0" autoFill="0" autoLine="0" autoPict="0">
                <anchor moveWithCells="1">
                  <from>
                    <xdr:col>10</xdr:col>
                    <xdr:colOff>9525</xdr:colOff>
                    <xdr:row>356</xdr:row>
                    <xdr:rowOff>19050</xdr:rowOff>
                  </from>
                  <to>
                    <xdr:col>18</xdr:col>
                    <xdr:colOff>28575</xdr:colOff>
                    <xdr:row>357</xdr:row>
                    <xdr:rowOff>0</xdr:rowOff>
                  </to>
                </anchor>
              </controlPr>
            </control>
          </mc:Choice>
        </mc:AlternateContent>
        <mc:AlternateContent xmlns:mc="http://schemas.openxmlformats.org/markup-compatibility/2006">
          <mc:Choice Requires="x14">
            <control shapeId="1603" r:id="rId190" name="Group Box 579">
              <controlPr defaultSize="0" autoFill="0" autoPict="0">
                <anchor moveWithCells="1">
                  <from>
                    <xdr:col>9</xdr:col>
                    <xdr:colOff>295275</xdr:colOff>
                    <xdr:row>353</xdr:row>
                    <xdr:rowOff>104775</xdr:rowOff>
                  </from>
                  <to>
                    <xdr:col>19</xdr:col>
                    <xdr:colOff>9525</xdr:colOff>
                    <xdr:row>357</xdr:row>
                    <xdr:rowOff>28575</xdr:rowOff>
                  </to>
                </anchor>
              </controlPr>
            </control>
          </mc:Choice>
        </mc:AlternateContent>
        <mc:AlternateContent xmlns:mc="http://schemas.openxmlformats.org/markup-compatibility/2006">
          <mc:Choice Requires="x14">
            <control shapeId="1646" r:id="rId191" name="Option Button 622">
              <controlPr defaultSize="0" autoFill="0" autoLine="0" autoPict="0">
                <anchor moveWithCells="1">
                  <from>
                    <xdr:col>1</xdr:col>
                    <xdr:colOff>104775</xdr:colOff>
                    <xdr:row>363</xdr:row>
                    <xdr:rowOff>38100</xdr:rowOff>
                  </from>
                  <to>
                    <xdr:col>4</xdr:col>
                    <xdr:colOff>200025</xdr:colOff>
                    <xdr:row>363</xdr:row>
                    <xdr:rowOff>285750</xdr:rowOff>
                  </to>
                </anchor>
              </controlPr>
            </control>
          </mc:Choice>
        </mc:AlternateContent>
        <mc:AlternateContent xmlns:mc="http://schemas.openxmlformats.org/markup-compatibility/2006">
          <mc:Choice Requires="x14">
            <control shapeId="1647" r:id="rId192" name="Option Button 623">
              <controlPr defaultSize="0" autoFill="0" autoLine="0" autoPict="0">
                <anchor moveWithCells="1">
                  <from>
                    <xdr:col>8</xdr:col>
                    <xdr:colOff>333375</xdr:colOff>
                    <xdr:row>363</xdr:row>
                    <xdr:rowOff>38100</xdr:rowOff>
                  </from>
                  <to>
                    <xdr:col>12</xdr:col>
                    <xdr:colOff>38100</xdr:colOff>
                    <xdr:row>363</xdr:row>
                    <xdr:rowOff>285750</xdr:rowOff>
                  </to>
                </anchor>
              </controlPr>
            </control>
          </mc:Choice>
        </mc:AlternateContent>
        <mc:AlternateContent xmlns:mc="http://schemas.openxmlformats.org/markup-compatibility/2006">
          <mc:Choice Requires="x14">
            <control shapeId="1648" r:id="rId193" name="Group Box 624">
              <controlPr defaultSize="0" autoFill="0" autoPict="0">
                <anchor moveWithCells="1">
                  <from>
                    <xdr:col>0</xdr:col>
                    <xdr:colOff>314325</xdr:colOff>
                    <xdr:row>362</xdr:row>
                    <xdr:rowOff>114300</xdr:rowOff>
                  </from>
                  <to>
                    <xdr:col>15</xdr:col>
                    <xdr:colOff>333375</xdr:colOff>
                    <xdr:row>364</xdr:row>
                    <xdr:rowOff>47625</xdr:rowOff>
                  </to>
                </anchor>
              </controlPr>
            </control>
          </mc:Choice>
        </mc:AlternateContent>
        <mc:AlternateContent xmlns:mc="http://schemas.openxmlformats.org/markup-compatibility/2006">
          <mc:Choice Requires="x14">
            <control shapeId="1649" r:id="rId194" name="Option Button 625">
              <controlPr defaultSize="0" autoFill="0" autoLine="0" autoPict="0">
                <anchor moveWithCells="1">
                  <from>
                    <xdr:col>1</xdr:col>
                    <xdr:colOff>114300</xdr:colOff>
                    <xdr:row>367</xdr:row>
                    <xdr:rowOff>28575</xdr:rowOff>
                  </from>
                  <to>
                    <xdr:col>4</xdr:col>
                    <xdr:colOff>161925</xdr:colOff>
                    <xdr:row>367</xdr:row>
                    <xdr:rowOff>276225</xdr:rowOff>
                  </to>
                </anchor>
              </controlPr>
            </control>
          </mc:Choice>
        </mc:AlternateContent>
        <mc:AlternateContent xmlns:mc="http://schemas.openxmlformats.org/markup-compatibility/2006">
          <mc:Choice Requires="x14">
            <control shapeId="1650" r:id="rId195" name="Option Button 626">
              <controlPr defaultSize="0" autoFill="0" autoLine="0" autoPict="0">
                <anchor moveWithCells="1">
                  <from>
                    <xdr:col>9</xdr:col>
                    <xdr:colOff>19050</xdr:colOff>
                    <xdr:row>367</xdr:row>
                    <xdr:rowOff>38100</xdr:rowOff>
                  </from>
                  <to>
                    <xdr:col>13</xdr:col>
                    <xdr:colOff>28575</xdr:colOff>
                    <xdr:row>367</xdr:row>
                    <xdr:rowOff>285750</xdr:rowOff>
                  </to>
                </anchor>
              </controlPr>
            </control>
          </mc:Choice>
        </mc:AlternateContent>
        <mc:AlternateContent xmlns:mc="http://schemas.openxmlformats.org/markup-compatibility/2006">
          <mc:Choice Requires="x14">
            <control shapeId="1651" r:id="rId196" name="Group Box 627">
              <controlPr defaultSize="0" autoFill="0" autoPict="0">
                <anchor moveWithCells="1">
                  <from>
                    <xdr:col>0</xdr:col>
                    <xdr:colOff>295275</xdr:colOff>
                    <xdr:row>366</xdr:row>
                    <xdr:rowOff>104775</xdr:rowOff>
                  </from>
                  <to>
                    <xdr:col>16</xdr:col>
                    <xdr:colOff>0</xdr:colOff>
                    <xdr:row>368</xdr:row>
                    <xdr:rowOff>9525</xdr:rowOff>
                  </to>
                </anchor>
              </controlPr>
            </control>
          </mc:Choice>
        </mc:AlternateContent>
        <mc:AlternateContent xmlns:mc="http://schemas.openxmlformats.org/markup-compatibility/2006">
          <mc:Choice Requires="x14">
            <control shapeId="1652" r:id="rId197" name="Option Button 628">
              <controlPr defaultSize="0" autoFill="0" autoLine="0" autoPict="0">
                <anchor moveWithCells="1">
                  <from>
                    <xdr:col>1</xdr:col>
                    <xdr:colOff>114300</xdr:colOff>
                    <xdr:row>398</xdr:row>
                    <xdr:rowOff>28575</xdr:rowOff>
                  </from>
                  <to>
                    <xdr:col>4</xdr:col>
                    <xdr:colOff>95250</xdr:colOff>
                    <xdr:row>398</xdr:row>
                    <xdr:rowOff>276225</xdr:rowOff>
                  </to>
                </anchor>
              </controlPr>
            </control>
          </mc:Choice>
        </mc:AlternateContent>
        <mc:AlternateContent xmlns:mc="http://schemas.openxmlformats.org/markup-compatibility/2006">
          <mc:Choice Requires="x14">
            <control shapeId="1653" r:id="rId198" name="Option Button 629">
              <controlPr defaultSize="0" autoFill="0" autoLine="0" autoPict="0">
                <anchor moveWithCells="1">
                  <from>
                    <xdr:col>6</xdr:col>
                    <xdr:colOff>9525</xdr:colOff>
                    <xdr:row>398</xdr:row>
                    <xdr:rowOff>28575</xdr:rowOff>
                  </from>
                  <to>
                    <xdr:col>9</xdr:col>
                    <xdr:colOff>304800</xdr:colOff>
                    <xdr:row>398</xdr:row>
                    <xdr:rowOff>276225</xdr:rowOff>
                  </to>
                </anchor>
              </controlPr>
            </control>
          </mc:Choice>
        </mc:AlternateContent>
        <mc:AlternateContent xmlns:mc="http://schemas.openxmlformats.org/markup-compatibility/2006">
          <mc:Choice Requires="x14">
            <control shapeId="1654" r:id="rId199" name="Option Button 630">
              <controlPr defaultSize="0" autoFill="0" autoLine="0" autoPict="0">
                <anchor moveWithCells="1">
                  <from>
                    <xdr:col>11</xdr:col>
                    <xdr:colOff>381000</xdr:colOff>
                    <xdr:row>398</xdr:row>
                    <xdr:rowOff>28575</xdr:rowOff>
                  </from>
                  <to>
                    <xdr:col>15</xdr:col>
                    <xdr:colOff>304800</xdr:colOff>
                    <xdr:row>398</xdr:row>
                    <xdr:rowOff>276225</xdr:rowOff>
                  </to>
                </anchor>
              </controlPr>
            </control>
          </mc:Choice>
        </mc:AlternateContent>
        <mc:AlternateContent xmlns:mc="http://schemas.openxmlformats.org/markup-compatibility/2006">
          <mc:Choice Requires="x14">
            <control shapeId="1655" r:id="rId200" name="Group Box 631">
              <controlPr defaultSize="0" autoFill="0" autoPict="0">
                <anchor moveWithCells="1">
                  <from>
                    <xdr:col>0</xdr:col>
                    <xdr:colOff>314325</xdr:colOff>
                    <xdr:row>397</xdr:row>
                    <xdr:rowOff>104775</xdr:rowOff>
                  </from>
                  <to>
                    <xdr:col>15</xdr:col>
                    <xdr:colOff>342900</xdr:colOff>
                    <xdr:row>399</xdr:row>
                    <xdr:rowOff>19050</xdr:rowOff>
                  </to>
                </anchor>
              </controlPr>
            </control>
          </mc:Choice>
        </mc:AlternateContent>
        <mc:AlternateContent xmlns:mc="http://schemas.openxmlformats.org/markup-compatibility/2006">
          <mc:Choice Requires="x14">
            <control shapeId="1656" r:id="rId201" name="Option Button 632">
              <controlPr defaultSize="0" autoFill="0" autoLine="0" autoPict="0">
                <anchor moveWithCells="1">
                  <from>
                    <xdr:col>1</xdr:col>
                    <xdr:colOff>123825</xdr:colOff>
                    <xdr:row>402</xdr:row>
                    <xdr:rowOff>38100</xdr:rowOff>
                  </from>
                  <to>
                    <xdr:col>6</xdr:col>
                    <xdr:colOff>0</xdr:colOff>
                    <xdr:row>402</xdr:row>
                    <xdr:rowOff>285750</xdr:rowOff>
                  </to>
                </anchor>
              </controlPr>
            </control>
          </mc:Choice>
        </mc:AlternateContent>
        <mc:AlternateContent xmlns:mc="http://schemas.openxmlformats.org/markup-compatibility/2006">
          <mc:Choice Requires="x14">
            <control shapeId="1657" r:id="rId202" name="Option Button 633">
              <controlPr defaultSize="0" autoFill="0" autoLine="0" autoPict="0">
                <anchor moveWithCells="1">
                  <from>
                    <xdr:col>8</xdr:col>
                    <xdr:colOff>0</xdr:colOff>
                    <xdr:row>402</xdr:row>
                    <xdr:rowOff>38100</xdr:rowOff>
                  </from>
                  <to>
                    <xdr:col>12</xdr:col>
                    <xdr:colOff>152400</xdr:colOff>
                    <xdr:row>402</xdr:row>
                    <xdr:rowOff>285750</xdr:rowOff>
                  </to>
                </anchor>
              </controlPr>
            </control>
          </mc:Choice>
        </mc:AlternateContent>
        <mc:AlternateContent xmlns:mc="http://schemas.openxmlformats.org/markup-compatibility/2006">
          <mc:Choice Requires="x14">
            <control shapeId="1658" r:id="rId203" name="Group Box 634">
              <controlPr defaultSize="0" autoFill="0" autoPict="0">
                <anchor moveWithCells="1">
                  <from>
                    <xdr:col>0</xdr:col>
                    <xdr:colOff>314325</xdr:colOff>
                    <xdr:row>401</xdr:row>
                    <xdr:rowOff>104775</xdr:rowOff>
                  </from>
                  <to>
                    <xdr:col>15</xdr:col>
                    <xdr:colOff>342900</xdr:colOff>
                    <xdr:row>403</xdr:row>
                    <xdr:rowOff>19050</xdr:rowOff>
                  </to>
                </anchor>
              </controlPr>
            </control>
          </mc:Choice>
        </mc:AlternateContent>
        <mc:AlternateContent xmlns:mc="http://schemas.openxmlformats.org/markup-compatibility/2006">
          <mc:Choice Requires="x14">
            <control shapeId="1659" r:id="rId204" name="Option Button 635">
              <controlPr defaultSize="0" autoFill="0" autoLine="0" autoPict="0">
                <anchor moveWithCells="1">
                  <from>
                    <xdr:col>1</xdr:col>
                    <xdr:colOff>104775</xdr:colOff>
                    <xdr:row>406</xdr:row>
                    <xdr:rowOff>28575</xdr:rowOff>
                  </from>
                  <to>
                    <xdr:col>5</xdr:col>
                    <xdr:colOff>304800</xdr:colOff>
                    <xdr:row>406</xdr:row>
                    <xdr:rowOff>304800</xdr:rowOff>
                  </to>
                </anchor>
              </controlPr>
            </control>
          </mc:Choice>
        </mc:AlternateContent>
        <mc:AlternateContent xmlns:mc="http://schemas.openxmlformats.org/markup-compatibility/2006">
          <mc:Choice Requires="x14">
            <control shapeId="1660" r:id="rId205" name="Option Button 636">
              <controlPr defaultSize="0" autoFill="0" autoLine="0" autoPict="0">
                <anchor moveWithCells="1">
                  <from>
                    <xdr:col>8</xdr:col>
                    <xdr:colOff>9525</xdr:colOff>
                    <xdr:row>406</xdr:row>
                    <xdr:rowOff>28575</xdr:rowOff>
                  </from>
                  <to>
                    <xdr:col>15</xdr:col>
                    <xdr:colOff>266700</xdr:colOff>
                    <xdr:row>406</xdr:row>
                    <xdr:rowOff>304800</xdr:rowOff>
                  </to>
                </anchor>
              </controlPr>
            </control>
          </mc:Choice>
        </mc:AlternateContent>
        <mc:AlternateContent xmlns:mc="http://schemas.openxmlformats.org/markup-compatibility/2006">
          <mc:Choice Requires="x14">
            <control shapeId="1661" r:id="rId206" name="Group Box 637">
              <controlPr defaultSize="0" autoFill="0" autoPict="0">
                <anchor moveWithCells="1">
                  <from>
                    <xdr:col>0</xdr:col>
                    <xdr:colOff>314325</xdr:colOff>
                    <xdr:row>405</xdr:row>
                    <xdr:rowOff>114300</xdr:rowOff>
                  </from>
                  <to>
                    <xdr:col>15</xdr:col>
                    <xdr:colOff>342900</xdr:colOff>
                    <xdr:row>407</xdr:row>
                    <xdr:rowOff>0</xdr:rowOff>
                  </to>
                </anchor>
              </controlPr>
            </control>
          </mc:Choice>
        </mc:AlternateContent>
        <mc:AlternateContent xmlns:mc="http://schemas.openxmlformats.org/markup-compatibility/2006">
          <mc:Choice Requires="x14">
            <control shapeId="1662" r:id="rId207" name="Option Button 638">
              <controlPr defaultSize="0" autoFill="0" autoLine="0" autoPict="0">
                <anchor moveWithCells="1">
                  <from>
                    <xdr:col>1</xdr:col>
                    <xdr:colOff>123825</xdr:colOff>
                    <xdr:row>438</xdr:row>
                    <xdr:rowOff>9525</xdr:rowOff>
                  </from>
                  <to>
                    <xdr:col>5</xdr:col>
                    <xdr:colOff>28575</xdr:colOff>
                    <xdr:row>438</xdr:row>
                    <xdr:rowOff>285750</xdr:rowOff>
                  </to>
                </anchor>
              </controlPr>
            </control>
          </mc:Choice>
        </mc:AlternateContent>
        <mc:AlternateContent xmlns:mc="http://schemas.openxmlformats.org/markup-compatibility/2006">
          <mc:Choice Requires="x14">
            <control shapeId="1663" r:id="rId208" name="Option Button 639">
              <controlPr defaultSize="0" autoFill="0" autoLine="0" autoPict="0">
                <anchor moveWithCells="1">
                  <from>
                    <xdr:col>6</xdr:col>
                    <xdr:colOff>152400</xdr:colOff>
                    <xdr:row>438</xdr:row>
                    <xdr:rowOff>9525</xdr:rowOff>
                  </from>
                  <to>
                    <xdr:col>10</xdr:col>
                    <xdr:colOff>95250</xdr:colOff>
                    <xdr:row>438</xdr:row>
                    <xdr:rowOff>276225</xdr:rowOff>
                  </to>
                </anchor>
              </controlPr>
            </control>
          </mc:Choice>
        </mc:AlternateContent>
        <mc:AlternateContent xmlns:mc="http://schemas.openxmlformats.org/markup-compatibility/2006">
          <mc:Choice Requires="x14">
            <control shapeId="1664" r:id="rId209" name="Group Box 640">
              <controlPr defaultSize="0" autoFill="0" autoPict="0">
                <anchor moveWithCells="1">
                  <from>
                    <xdr:col>0</xdr:col>
                    <xdr:colOff>314325</xdr:colOff>
                    <xdr:row>437</xdr:row>
                    <xdr:rowOff>114300</xdr:rowOff>
                  </from>
                  <to>
                    <xdr:col>13</xdr:col>
                    <xdr:colOff>323850</xdr:colOff>
                    <xdr:row>438</xdr:row>
                    <xdr:rowOff>304800</xdr:rowOff>
                  </to>
                </anchor>
              </controlPr>
            </control>
          </mc:Choice>
        </mc:AlternateContent>
        <mc:AlternateContent xmlns:mc="http://schemas.openxmlformats.org/markup-compatibility/2006">
          <mc:Choice Requires="x14">
            <control shapeId="1665" r:id="rId210" name="Option Button 641">
              <controlPr defaultSize="0" autoFill="0" autoLine="0" autoPict="0">
                <anchor moveWithCells="1">
                  <from>
                    <xdr:col>1</xdr:col>
                    <xdr:colOff>104775</xdr:colOff>
                    <xdr:row>410</xdr:row>
                    <xdr:rowOff>28575</xdr:rowOff>
                  </from>
                  <to>
                    <xdr:col>7</xdr:col>
                    <xdr:colOff>200025</xdr:colOff>
                    <xdr:row>410</xdr:row>
                    <xdr:rowOff>304800</xdr:rowOff>
                  </to>
                </anchor>
              </controlPr>
            </control>
          </mc:Choice>
        </mc:AlternateContent>
        <mc:AlternateContent xmlns:mc="http://schemas.openxmlformats.org/markup-compatibility/2006">
          <mc:Choice Requires="x14">
            <control shapeId="1666" r:id="rId211" name="Option Button 642">
              <controlPr defaultSize="0" autoFill="0" autoLine="0" autoPict="0">
                <anchor moveWithCells="1">
                  <from>
                    <xdr:col>1</xdr:col>
                    <xdr:colOff>104775</xdr:colOff>
                    <xdr:row>411</xdr:row>
                    <xdr:rowOff>9525</xdr:rowOff>
                  </from>
                  <to>
                    <xdr:col>7</xdr:col>
                    <xdr:colOff>200025</xdr:colOff>
                    <xdr:row>411</xdr:row>
                    <xdr:rowOff>285750</xdr:rowOff>
                  </to>
                </anchor>
              </controlPr>
            </control>
          </mc:Choice>
        </mc:AlternateContent>
        <mc:AlternateContent xmlns:mc="http://schemas.openxmlformats.org/markup-compatibility/2006">
          <mc:Choice Requires="x14">
            <control shapeId="1667" r:id="rId212" name="Group Box 643">
              <controlPr defaultSize="0" autoFill="0" autoPict="0">
                <anchor moveWithCells="1">
                  <from>
                    <xdr:col>0</xdr:col>
                    <xdr:colOff>323850</xdr:colOff>
                    <xdr:row>410</xdr:row>
                    <xdr:rowOff>0</xdr:rowOff>
                  </from>
                  <to>
                    <xdr:col>11</xdr:col>
                    <xdr:colOff>371475</xdr:colOff>
                    <xdr:row>412</xdr:row>
                    <xdr:rowOff>0</xdr:rowOff>
                  </to>
                </anchor>
              </controlPr>
            </control>
          </mc:Choice>
        </mc:AlternateContent>
        <mc:AlternateContent xmlns:mc="http://schemas.openxmlformats.org/markup-compatibility/2006">
          <mc:Choice Requires="x14">
            <control shapeId="1668" r:id="rId213" name="Check Box 644">
              <controlPr defaultSize="0" autoFill="0" autoLine="0" autoPict="0">
                <anchor moveWithCells="1">
                  <from>
                    <xdr:col>1</xdr:col>
                    <xdr:colOff>104775</xdr:colOff>
                    <xdr:row>416</xdr:row>
                    <xdr:rowOff>9525</xdr:rowOff>
                  </from>
                  <to>
                    <xdr:col>12</xdr:col>
                    <xdr:colOff>76200</xdr:colOff>
                    <xdr:row>417</xdr:row>
                    <xdr:rowOff>9525</xdr:rowOff>
                  </to>
                </anchor>
              </controlPr>
            </control>
          </mc:Choice>
        </mc:AlternateContent>
        <mc:AlternateContent xmlns:mc="http://schemas.openxmlformats.org/markup-compatibility/2006">
          <mc:Choice Requires="x14">
            <control shapeId="1669" r:id="rId214" name="Check Box 645">
              <controlPr defaultSize="0" autoFill="0" autoLine="0" autoPict="0">
                <anchor moveWithCells="1">
                  <from>
                    <xdr:col>1</xdr:col>
                    <xdr:colOff>104775</xdr:colOff>
                    <xdr:row>417</xdr:row>
                    <xdr:rowOff>9525</xdr:rowOff>
                  </from>
                  <to>
                    <xdr:col>11</xdr:col>
                    <xdr:colOff>142875</xdr:colOff>
                    <xdr:row>418</xdr:row>
                    <xdr:rowOff>9525</xdr:rowOff>
                  </to>
                </anchor>
              </controlPr>
            </control>
          </mc:Choice>
        </mc:AlternateContent>
        <mc:AlternateContent xmlns:mc="http://schemas.openxmlformats.org/markup-compatibility/2006">
          <mc:Choice Requires="x14">
            <control shapeId="1670" r:id="rId215" name="Check Box 646">
              <controlPr defaultSize="0" autoFill="0" autoLine="0" autoPict="0">
                <anchor moveWithCells="1">
                  <from>
                    <xdr:col>1</xdr:col>
                    <xdr:colOff>104775</xdr:colOff>
                    <xdr:row>418</xdr:row>
                    <xdr:rowOff>9525</xdr:rowOff>
                  </from>
                  <to>
                    <xdr:col>11</xdr:col>
                    <xdr:colOff>47625</xdr:colOff>
                    <xdr:row>419</xdr:row>
                    <xdr:rowOff>9525</xdr:rowOff>
                  </to>
                </anchor>
              </controlPr>
            </control>
          </mc:Choice>
        </mc:AlternateContent>
        <mc:AlternateContent xmlns:mc="http://schemas.openxmlformats.org/markup-compatibility/2006">
          <mc:Choice Requires="x14">
            <control shapeId="1671" r:id="rId216" name="Group Box 647">
              <controlPr defaultSize="0" autoFill="0" autoPict="0">
                <anchor moveWithCells="1">
                  <from>
                    <xdr:col>0</xdr:col>
                    <xdr:colOff>361950</xdr:colOff>
                    <xdr:row>415</xdr:row>
                    <xdr:rowOff>9525</xdr:rowOff>
                  </from>
                  <to>
                    <xdr:col>20</xdr:col>
                    <xdr:colOff>0</xdr:colOff>
                    <xdr:row>419</xdr:row>
                    <xdr:rowOff>66675</xdr:rowOff>
                  </to>
                </anchor>
              </controlPr>
            </control>
          </mc:Choice>
        </mc:AlternateContent>
        <mc:AlternateContent xmlns:mc="http://schemas.openxmlformats.org/markup-compatibility/2006">
          <mc:Choice Requires="x14">
            <control shapeId="1703" r:id="rId217" name="Option Button 679">
              <controlPr defaultSize="0" autoFill="0" autoLine="0" autoPict="0">
                <anchor moveWithCells="1">
                  <from>
                    <xdr:col>13</xdr:col>
                    <xdr:colOff>228600</xdr:colOff>
                    <xdr:row>377</xdr:row>
                    <xdr:rowOff>9525</xdr:rowOff>
                  </from>
                  <to>
                    <xdr:col>14</xdr:col>
                    <xdr:colOff>133350</xdr:colOff>
                    <xdr:row>377</xdr:row>
                    <xdr:rowOff>266700</xdr:rowOff>
                  </to>
                </anchor>
              </controlPr>
            </control>
          </mc:Choice>
        </mc:AlternateContent>
        <mc:AlternateContent xmlns:mc="http://schemas.openxmlformats.org/markup-compatibility/2006">
          <mc:Choice Requires="x14">
            <control shapeId="1704" r:id="rId218" name="Option Button 680">
              <controlPr defaultSize="0" autoFill="0" autoLine="0" autoPict="0">
                <anchor moveWithCells="1">
                  <from>
                    <xdr:col>15</xdr:col>
                    <xdr:colOff>209550</xdr:colOff>
                    <xdr:row>377</xdr:row>
                    <xdr:rowOff>9525</xdr:rowOff>
                  </from>
                  <to>
                    <xdr:col>16</xdr:col>
                    <xdr:colOff>142875</xdr:colOff>
                    <xdr:row>377</xdr:row>
                    <xdr:rowOff>257175</xdr:rowOff>
                  </to>
                </anchor>
              </controlPr>
            </control>
          </mc:Choice>
        </mc:AlternateContent>
        <mc:AlternateContent xmlns:mc="http://schemas.openxmlformats.org/markup-compatibility/2006">
          <mc:Choice Requires="x14">
            <control shapeId="1705" r:id="rId219" name="Option Button 681">
              <controlPr defaultSize="0" autoFill="0" autoLine="0" autoPict="0">
                <anchor moveWithCells="1">
                  <from>
                    <xdr:col>17</xdr:col>
                    <xdr:colOff>219075</xdr:colOff>
                    <xdr:row>377</xdr:row>
                    <xdr:rowOff>19050</xdr:rowOff>
                  </from>
                  <to>
                    <xdr:col>18</xdr:col>
                    <xdr:colOff>104775</xdr:colOff>
                    <xdr:row>377</xdr:row>
                    <xdr:rowOff>266700</xdr:rowOff>
                  </to>
                </anchor>
              </controlPr>
            </control>
          </mc:Choice>
        </mc:AlternateContent>
        <mc:AlternateContent xmlns:mc="http://schemas.openxmlformats.org/markup-compatibility/2006">
          <mc:Choice Requires="x14">
            <control shapeId="1706" r:id="rId220" name="Group Box 682">
              <controlPr defaultSize="0" autoFill="0" autoPict="0">
                <anchor moveWithCells="1">
                  <from>
                    <xdr:col>12</xdr:col>
                    <xdr:colOff>361950</xdr:colOff>
                    <xdr:row>377</xdr:row>
                    <xdr:rowOff>0</xdr:rowOff>
                  </from>
                  <to>
                    <xdr:col>18</xdr:col>
                    <xdr:colOff>314325</xdr:colOff>
                    <xdr:row>378</xdr:row>
                    <xdr:rowOff>9525</xdr:rowOff>
                  </to>
                </anchor>
              </controlPr>
            </control>
          </mc:Choice>
        </mc:AlternateContent>
        <mc:AlternateContent xmlns:mc="http://schemas.openxmlformats.org/markup-compatibility/2006">
          <mc:Choice Requires="x14">
            <control shapeId="1707" r:id="rId221" name="Option Button 683">
              <controlPr defaultSize="0" autoFill="0" autoLine="0" autoPict="0">
                <anchor moveWithCells="1">
                  <from>
                    <xdr:col>13</xdr:col>
                    <xdr:colOff>219075</xdr:colOff>
                    <xdr:row>378</xdr:row>
                    <xdr:rowOff>19050</xdr:rowOff>
                  </from>
                  <to>
                    <xdr:col>14</xdr:col>
                    <xdr:colOff>123825</xdr:colOff>
                    <xdr:row>378</xdr:row>
                    <xdr:rowOff>266700</xdr:rowOff>
                  </to>
                </anchor>
              </controlPr>
            </control>
          </mc:Choice>
        </mc:AlternateContent>
        <mc:AlternateContent xmlns:mc="http://schemas.openxmlformats.org/markup-compatibility/2006">
          <mc:Choice Requires="x14">
            <control shapeId="1708" r:id="rId222" name="Option Button 684">
              <controlPr defaultSize="0" autoFill="0" autoLine="0" autoPict="0">
                <anchor moveWithCells="1">
                  <from>
                    <xdr:col>15</xdr:col>
                    <xdr:colOff>209550</xdr:colOff>
                    <xdr:row>378</xdr:row>
                    <xdr:rowOff>9525</xdr:rowOff>
                  </from>
                  <to>
                    <xdr:col>16</xdr:col>
                    <xdr:colOff>76200</xdr:colOff>
                    <xdr:row>378</xdr:row>
                    <xdr:rowOff>257175</xdr:rowOff>
                  </to>
                </anchor>
              </controlPr>
            </control>
          </mc:Choice>
        </mc:AlternateContent>
        <mc:AlternateContent xmlns:mc="http://schemas.openxmlformats.org/markup-compatibility/2006">
          <mc:Choice Requires="x14">
            <control shapeId="1709" r:id="rId223" name="Option Button 685">
              <controlPr defaultSize="0" autoFill="0" autoLine="0" autoPict="0">
                <anchor moveWithCells="1">
                  <from>
                    <xdr:col>17</xdr:col>
                    <xdr:colOff>219075</xdr:colOff>
                    <xdr:row>378</xdr:row>
                    <xdr:rowOff>19050</xdr:rowOff>
                  </from>
                  <to>
                    <xdr:col>18</xdr:col>
                    <xdr:colOff>76200</xdr:colOff>
                    <xdr:row>378</xdr:row>
                    <xdr:rowOff>247650</xdr:rowOff>
                  </to>
                </anchor>
              </controlPr>
            </control>
          </mc:Choice>
        </mc:AlternateContent>
        <mc:AlternateContent xmlns:mc="http://schemas.openxmlformats.org/markup-compatibility/2006">
          <mc:Choice Requires="x14">
            <control shapeId="1710" r:id="rId224" name="Group Box 686">
              <controlPr defaultSize="0" autoFill="0" autoPict="0">
                <anchor moveWithCells="1">
                  <from>
                    <xdr:col>13</xdr:col>
                    <xdr:colOff>0</xdr:colOff>
                    <xdr:row>378</xdr:row>
                    <xdr:rowOff>9525</xdr:rowOff>
                  </from>
                  <to>
                    <xdr:col>18</xdr:col>
                    <xdr:colOff>314325</xdr:colOff>
                    <xdr:row>379</xdr:row>
                    <xdr:rowOff>9525</xdr:rowOff>
                  </to>
                </anchor>
              </controlPr>
            </control>
          </mc:Choice>
        </mc:AlternateContent>
        <mc:AlternateContent xmlns:mc="http://schemas.openxmlformats.org/markup-compatibility/2006">
          <mc:Choice Requires="x14">
            <control shapeId="1712" r:id="rId225" name="Option Button 688">
              <controlPr defaultSize="0" autoFill="0" autoLine="0" autoPict="0">
                <anchor moveWithCells="1">
                  <from>
                    <xdr:col>13</xdr:col>
                    <xdr:colOff>228600</xdr:colOff>
                    <xdr:row>379</xdr:row>
                    <xdr:rowOff>66675</xdr:rowOff>
                  </from>
                  <to>
                    <xdr:col>14</xdr:col>
                    <xdr:colOff>266700</xdr:colOff>
                    <xdr:row>379</xdr:row>
                    <xdr:rowOff>209550</xdr:rowOff>
                  </to>
                </anchor>
              </controlPr>
            </control>
          </mc:Choice>
        </mc:AlternateContent>
        <mc:AlternateContent xmlns:mc="http://schemas.openxmlformats.org/markup-compatibility/2006">
          <mc:Choice Requires="x14">
            <control shapeId="1713" r:id="rId226" name="Option Button 689">
              <controlPr defaultSize="0" autoFill="0" autoLine="0" autoPict="0">
                <anchor moveWithCells="1">
                  <from>
                    <xdr:col>15</xdr:col>
                    <xdr:colOff>219075</xdr:colOff>
                    <xdr:row>379</xdr:row>
                    <xdr:rowOff>57150</xdr:rowOff>
                  </from>
                  <to>
                    <xdr:col>16</xdr:col>
                    <xdr:colOff>171450</xdr:colOff>
                    <xdr:row>379</xdr:row>
                    <xdr:rowOff>247650</xdr:rowOff>
                  </to>
                </anchor>
              </controlPr>
            </control>
          </mc:Choice>
        </mc:AlternateContent>
        <mc:AlternateContent xmlns:mc="http://schemas.openxmlformats.org/markup-compatibility/2006">
          <mc:Choice Requires="x14">
            <control shapeId="1714" r:id="rId227" name="Option Button 690">
              <controlPr defaultSize="0" autoFill="0" autoLine="0" autoPict="0">
                <anchor moveWithCells="1">
                  <from>
                    <xdr:col>17</xdr:col>
                    <xdr:colOff>219075</xdr:colOff>
                    <xdr:row>379</xdr:row>
                    <xdr:rowOff>66675</xdr:rowOff>
                  </from>
                  <to>
                    <xdr:col>18</xdr:col>
                    <xdr:colOff>190500</xdr:colOff>
                    <xdr:row>379</xdr:row>
                    <xdr:rowOff>228600</xdr:rowOff>
                  </to>
                </anchor>
              </controlPr>
            </control>
          </mc:Choice>
        </mc:AlternateContent>
        <mc:AlternateContent xmlns:mc="http://schemas.openxmlformats.org/markup-compatibility/2006">
          <mc:Choice Requires="x14">
            <control shapeId="1716" r:id="rId228" name="Group Box 692">
              <controlPr defaultSize="0" autoFill="0" autoPict="0">
                <anchor moveWithCells="1">
                  <from>
                    <xdr:col>13</xdr:col>
                    <xdr:colOff>0</xdr:colOff>
                    <xdr:row>379</xdr:row>
                    <xdr:rowOff>0</xdr:rowOff>
                  </from>
                  <to>
                    <xdr:col>18</xdr:col>
                    <xdr:colOff>314325</xdr:colOff>
                    <xdr:row>380</xdr:row>
                    <xdr:rowOff>0</xdr:rowOff>
                  </to>
                </anchor>
              </controlPr>
            </control>
          </mc:Choice>
        </mc:AlternateContent>
        <mc:AlternateContent xmlns:mc="http://schemas.openxmlformats.org/markup-compatibility/2006">
          <mc:Choice Requires="x14">
            <control shapeId="1717" r:id="rId229" name="Option Button 693">
              <controlPr defaultSize="0" autoFill="0" autoLine="0" autoPict="0">
                <anchor moveWithCells="1">
                  <from>
                    <xdr:col>13</xdr:col>
                    <xdr:colOff>238125</xdr:colOff>
                    <xdr:row>384</xdr:row>
                    <xdr:rowOff>57150</xdr:rowOff>
                  </from>
                  <to>
                    <xdr:col>14</xdr:col>
                    <xdr:colOff>209550</xdr:colOff>
                    <xdr:row>384</xdr:row>
                    <xdr:rowOff>247650</xdr:rowOff>
                  </to>
                </anchor>
              </controlPr>
            </control>
          </mc:Choice>
        </mc:AlternateContent>
        <mc:AlternateContent xmlns:mc="http://schemas.openxmlformats.org/markup-compatibility/2006">
          <mc:Choice Requires="x14">
            <control shapeId="1718" r:id="rId230" name="Option Button 694">
              <controlPr defaultSize="0" autoFill="0" autoLine="0" autoPict="0">
                <anchor moveWithCells="1">
                  <from>
                    <xdr:col>15</xdr:col>
                    <xdr:colOff>219075</xdr:colOff>
                    <xdr:row>384</xdr:row>
                    <xdr:rowOff>28575</xdr:rowOff>
                  </from>
                  <to>
                    <xdr:col>16</xdr:col>
                    <xdr:colOff>114300</xdr:colOff>
                    <xdr:row>384</xdr:row>
                    <xdr:rowOff>247650</xdr:rowOff>
                  </to>
                </anchor>
              </controlPr>
            </control>
          </mc:Choice>
        </mc:AlternateContent>
        <mc:AlternateContent xmlns:mc="http://schemas.openxmlformats.org/markup-compatibility/2006">
          <mc:Choice Requires="x14">
            <control shapeId="1720" r:id="rId231" name="Option Button 696">
              <controlPr defaultSize="0" autoFill="0" autoLine="0" autoPict="0">
                <anchor moveWithCells="1">
                  <from>
                    <xdr:col>17</xdr:col>
                    <xdr:colOff>219075</xdr:colOff>
                    <xdr:row>384</xdr:row>
                    <xdr:rowOff>38100</xdr:rowOff>
                  </from>
                  <to>
                    <xdr:col>18</xdr:col>
                    <xdr:colOff>142875</xdr:colOff>
                    <xdr:row>384</xdr:row>
                    <xdr:rowOff>247650</xdr:rowOff>
                  </to>
                </anchor>
              </controlPr>
            </control>
          </mc:Choice>
        </mc:AlternateContent>
        <mc:AlternateContent xmlns:mc="http://schemas.openxmlformats.org/markup-compatibility/2006">
          <mc:Choice Requires="x14">
            <control shapeId="1721" r:id="rId232" name="Group Box 697">
              <controlPr defaultSize="0" autoFill="0" autoPict="0">
                <anchor moveWithCells="1">
                  <from>
                    <xdr:col>13</xdr:col>
                    <xdr:colOff>0</xdr:colOff>
                    <xdr:row>384</xdr:row>
                    <xdr:rowOff>0</xdr:rowOff>
                  </from>
                  <to>
                    <xdr:col>18</xdr:col>
                    <xdr:colOff>314325</xdr:colOff>
                    <xdr:row>385</xdr:row>
                    <xdr:rowOff>0</xdr:rowOff>
                  </to>
                </anchor>
              </controlPr>
            </control>
          </mc:Choice>
        </mc:AlternateContent>
        <mc:AlternateContent xmlns:mc="http://schemas.openxmlformats.org/markup-compatibility/2006">
          <mc:Choice Requires="x14">
            <control shapeId="1723" r:id="rId233" name="Option Button 699">
              <controlPr defaultSize="0" autoFill="0" autoLine="0" autoPict="0">
                <anchor moveWithCells="1">
                  <from>
                    <xdr:col>1</xdr:col>
                    <xdr:colOff>114300</xdr:colOff>
                    <xdr:row>444</xdr:row>
                    <xdr:rowOff>28575</xdr:rowOff>
                  </from>
                  <to>
                    <xdr:col>7</xdr:col>
                    <xdr:colOff>209550</xdr:colOff>
                    <xdr:row>444</xdr:row>
                    <xdr:rowOff>266700</xdr:rowOff>
                  </to>
                </anchor>
              </controlPr>
            </control>
          </mc:Choice>
        </mc:AlternateContent>
        <mc:AlternateContent xmlns:mc="http://schemas.openxmlformats.org/markup-compatibility/2006">
          <mc:Choice Requires="x14">
            <control shapeId="1724" r:id="rId234" name="Option Button 700">
              <controlPr defaultSize="0" autoFill="0" autoLine="0" autoPict="0">
                <anchor moveWithCells="1">
                  <from>
                    <xdr:col>1</xdr:col>
                    <xdr:colOff>114300</xdr:colOff>
                    <xdr:row>445</xdr:row>
                    <xdr:rowOff>28575</xdr:rowOff>
                  </from>
                  <to>
                    <xdr:col>10</xdr:col>
                    <xdr:colOff>114300</xdr:colOff>
                    <xdr:row>445</xdr:row>
                    <xdr:rowOff>266700</xdr:rowOff>
                  </to>
                </anchor>
              </controlPr>
            </control>
          </mc:Choice>
        </mc:AlternateContent>
        <mc:AlternateContent xmlns:mc="http://schemas.openxmlformats.org/markup-compatibility/2006">
          <mc:Choice Requires="x14">
            <control shapeId="1725" r:id="rId235" name="Option Button 701">
              <controlPr defaultSize="0" autoFill="0" autoLine="0" autoPict="0">
                <anchor moveWithCells="1">
                  <from>
                    <xdr:col>1</xdr:col>
                    <xdr:colOff>114300</xdr:colOff>
                    <xdr:row>446</xdr:row>
                    <xdr:rowOff>9525</xdr:rowOff>
                  </from>
                  <to>
                    <xdr:col>6</xdr:col>
                    <xdr:colOff>200025</xdr:colOff>
                    <xdr:row>446</xdr:row>
                    <xdr:rowOff>247650</xdr:rowOff>
                  </to>
                </anchor>
              </controlPr>
            </control>
          </mc:Choice>
        </mc:AlternateContent>
        <mc:AlternateContent xmlns:mc="http://schemas.openxmlformats.org/markup-compatibility/2006">
          <mc:Choice Requires="x14">
            <control shapeId="1726" r:id="rId236" name="Group Box 702">
              <controlPr defaultSize="0" autoFill="0" autoPict="0">
                <anchor moveWithCells="1">
                  <from>
                    <xdr:col>1</xdr:col>
                    <xdr:colOff>0</xdr:colOff>
                    <xdr:row>443</xdr:row>
                    <xdr:rowOff>114300</xdr:rowOff>
                  </from>
                  <to>
                    <xdr:col>14</xdr:col>
                    <xdr:colOff>9525</xdr:colOff>
                    <xdr:row>447</xdr:row>
                    <xdr:rowOff>0</xdr:rowOff>
                  </to>
                </anchor>
              </controlPr>
            </control>
          </mc:Choice>
        </mc:AlternateContent>
        <mc:AlternateContent xmlns:mc="http://schemas.openxmlformats.org/markup-compatibility/2006">
          <mc:Choice Requires="x14">
            <control shapeId="1741" r:id="rId237" name="Option Button 717">
              <controlPr defaultSize="0" autoFill="0" autoLine="0" autoPict="0">
                <anchor moveWithCells="1">
                  <from>
                    <xdr:col>1</xdr:col>
                    <xdr:colOff>114300</xdr:colOff>
                    <xdr:row>473</xdr:row>
                    <xdr:rowOff>0</xdr:rowOff>
                  </from>
                  <to>
                    <xdr:col>8</xdr:col>
                    <xdr:colOff>133350</xdr:colOff>
                    <xdr:row>473</xdr:row>
                    <xdr:rowOff>238125</xdr:rowOff>
                  </to>
                </anchor>
              </controlPr>
            </control>
          </mc:Choice>
        </mc:AlternateContent>
        <mc:AlternateContent xmlns:mc="http://schemas.openxmlformats.org/markup-compatibility/2006">
          <mc:Choice Requires="x14">
            <control shapeId="1742" r:id="rId238" name="Option Button 718">
              <controlPr defaultSize="0" autoFill="0" autoLine="0" autoPict="0">
                <anchor moveWithCells="1">
                  <from>
                    <xdr:col>1</xdr:col>
                    <xdr:colOff>114300</xdr:colOff>
                    <xdr:row>474</xdr:row>
                    <xdr:rowOff>0</xdr:rowOff>
                  </from>
                  <to>
                    <xdr:col>8</xdr:col>
                    <xdr:colOff>0</xdr:colOff>
                    <xdr:row>474</xdr:row>
                    <xdr:rowOff>238125</xdr:rowOff>
                  </to>
                </anchor>
              </controlPr>
            </control>
          </mc:Choice>
        </mc:AlternateContent>
        <mc:AlternateContent xmlns:mc="http://schemas.openxmlformats.org/markup-compatibility/2006">
          <mc:Choice Requires="x14">
            <control shapeId="1743" r:id="rId239" name="Option Button 719">
              <controlPr defaultSize="0" autoFill="0" autoLine="0" autoPict="0">
                <anchor moveWithCells="1">
                  <from>
                    <xdr:col>1</xdr:col>
                    <xdr:colOff>114300</xdr:colOff>
                    <xdr:row>474</xdr:row>
                    <xdr:rowOff>238125</xdr:rowOff>
                  </from>
                  <to>
                    <xdr:col>10</xdr:col>
                    <xdr:colOff>47625</xdr:colOff>
                    <xdr:row>475</xdr:row>
                    <xdr:rowOff>238125</xdr:rowOff>
                  </to>
                </anchor>
              </controlPr>
            </control>
          </mc:Choice>
        </mc:AlternateContent>
        <mc:AlternateContent xmlns:mc="http://schemas.openxmlformats.org/markup-compatibility/2006">
          <mc:Choice Requires="x14">
            <control shapeId="1744" r:id="rId240" name="Option Button 720">
              <controlPr defaultSize="0" autoFill="0" autoLine="0" autoPict="0">
                <anchor moveWithCells="1">
                  <from>
                    <xdr:col>1</xdr:col>
                    <xdr:colOff>114300</xdr:colOff>
                    <xdr:row>475</xdr:row>
                    <xdr:rowOff>238125</xdr:rowOff>
                  </from>
                  <to>
                    <xdr:col>8</xdr:col>
                    <xdr:colOff>209550</xdr:colOff>
                    <xdr:row>476</xdr:row>
                    <xdr:rowOff>238125</xdr:rowOff>
                  </to>
                </anchor>
              </controlPr>
            </control>
          </mc:Choice>
        </mc:AlternateContent>
        <mc:AlternateContent xmlns:mc="http://schemas.openxmlformats.org/markup-compatibility/2006">
          <mc:Choice Requires="x14">
            <control shapeId="1745" r:id="rId241" name="Option Button 721">
              <controlPr defaultSize="0" autoFill="0" autoLine="0" autoPict="0">
                <anchor moveWithCells="1">
                  <from>
                    <xdr:col>1</xdr:col>
                    <xdr:colOff>114300</xdr:colOff>
                    <xdr:row>477</xdr:row>
                    <xdr:rowOff>9525</xdr:rowOff>
                  </from>
                  <to>
                    <xdr:col>6</xdr:col>
                    <xdr:colOff>142875</xdr:colOff>
                    <xdr:row>478</xdr:row>
                    <xdr:rowOff>0</xdr:rowOff>
                  </to>
                </anchor>
              </controlPr>
            </control>
          </mc:Choice>
        </mc:AlternateContent>
        <mc:AlternateContent xmlns:mc="http://schemas.openxmlformats.org/markup-compatibility/2006">
          <mc:Choice Requires="x14">
            <control shapeId="1746" r:id="rId242" name="Group Box 722">
              <controlPr defaultSize="0" autoFill="0" autoPict="0">
                <anchor moveWithCells="1">
                  <from>
                    <xdr:col>1</xdr:col>
                    <xdr:colOff>9525</xdr:colOff>
                    <xdr:row>472</xdr:row>
                    <xdr:rowOff>9525</xdr:rowOff>
                  </from>
                  <to>
                    <xdr:col>18</xdr:col>
                    <xdr:colOff>314325</xdr:colOff>
                    <xdr:row>479</xdr:row>
                    <xdr:rowOff>9525</xdr:rowOff>
                  </to>
                </anchor>
              </controlPr>
            </control>
          </mc:Choice>
        </mc:AlternateContent>
        <mc:AlternateContent xmlns:mc="http://schemas.openxmlformats.org/markup-compatibility/2006">
          <mc:Choice Requires="x14">
            <control shapeId="1747" r:id="rId243" name="Option Button 723">
              <controlPr defaultSize="0" autoFill="0" autoLine="0" autoPict="0">
                <anchor moveWithCells="1">
                  <from>
                    <xdr:col>1</xdr:col>
                    <xdr:colOff>114300</xdr:colOff>
                    <xdr:row>482</xdr:row>
                    <xdr:rowOff>19050</xdr:rowOff>
                  </from>
                  <to>
                    <xdr:col>6</xdr:col>
                    <xdr:colOff>323850</xdr:colOff>
                    <xdr:row>483</xdr:row>
                    <xdr:rowOff>19050</xdr:rowOff>
                  </to>
                </anchor>
              </controlPr>
            </control>
          </mc:Choice>
        </mc:AlternateContent>
        <mc:AlternateContent xmlns:mc="http://schemas.openxmlformats.org/markup-compatibility/2006">
          <mc:Choice Requires="x14">
            <control shapeId="1748" r:id="rId244" name="Option Button 724">
              <controlPr defaultSize="0" autoFill="0" autoLine="0" autoPict="0">
                <anchor moveWithCells="1">
                  <from>
                    <xdr:col>1</xdr:col>
                    <xdr:colOff>114300</xdr:colOff>
                    <xdr:row>483</xdr:row>
                    <xdr:rowOff>9525</xdr:rowOff>
                  </from>
                  <to>
                    <xdr:col>8</xdr:col>
                    <xdr:colOff>19050</xdr:colOff>
                    <xdr:row>484</xdr:row>
                    <xdr:rowOff>0</xdr:rowOff>
                  </to>
                </anchor>
              </controlPr>
            </control>
          </mc:Choice>
        </mc:AlternateContent>
        <mc:AlternateContent xmlns:mc="http://schemas.openxmlformats.org/markup-compatibility/2006">
          <mc:Choice Requires="x14">
            <control shapeId="1749" r:id="rId245" name="Option Button 725">
              <controlPr defaultSize="0" autoFill="0" autoLine="0" autoPict="0">
                <anchor moveWithCells="1">
                  <from>
                    <xdr:col>1</xdr:col>
                    <xdr:colOff>114300</xdr:colOff>
                    <xdr:row>483</xdr:row>
                    <xdr:rowOff>247650</xdr:rowOff>
                  </from>
                  <to>
                    <xdr:col>5</xdr:col>
                    <xdr:colOff>171450</xdr:colOff>
                    <xdr:row>484</xdr:row>
                    <xdr:rowOff>228600</xdr:rowOff>
                  </to>
                </anchor>
              </controlPr>
            </control>
          </mc:Choice>
        </mc:AlternateContent>
        <mc:AlternateContent xmlns:mc="http://schemas.openxmlformats.org/markup-compatibility/2006">
          <mc:Choice Requires="x14">
            <control shapeId="1752" r:id="rId246" name="Option Button 728">
              <controlPr defaultSize="0" autoFill="0" autoLine="0" autoPict="0">
                <anchor moveWithCells="1">
                  <from>
                    <xdr:col>11</xdr:col>
                    <xdr:colOff>104775</xdr:colOff>
                    <xdr:row>482</xdr:row>
                    <xdr:rowOff>28575</xdr:rowOff>
                  </from>
                  <to>
                    <xdr:col>13</xdr:col>
                    <xdr:colOff>142875</xdr:colOff>
                    <xdr:row>483</xdr:row>
                    <xdr:rowOff>19050</xdr:rowOff>
                  </to>
                </anchor>
              </controlPr>
            </control>
          </mc:Choice>
        </mc:AlternateContent>
        <mc:AlternateContent xmlns:mc="http://schemas.openxmlformats.org/markup-compatibility/2006">
          <mc:Choice Requires="x14">
            <control shapeId="1754" r:id="rId247" name="Option Button 730">
              <controlPr defaultSize="0" autoFill="0" autoLine="0" autoPict="0">
                <anchor moveWithCells="1">
                  <from>
                    <xdr:col>11</xdr:col>
                    <xdr:colOff>95250</xdr:colOff>
                    <xdr:row>483</xdr:row>
                    <xdr:rowOff>19050</xdr:rowOff>
                  </from>
                  <to>
                    <xdr:col>13</xdr:col>
                    <xdr:colOff>28575</xdr:colOff>
                    <xdr:row>484</xdr:row>
                    <xdr:rowOff>19050</xdr:rowOff>
                  </to>
                </anchor>
              </controlPr>
            </control>
          </mc:Choice>
        </mc:AlternateContent>
        <mc:AlternateContent xmlns:mc="http://schemas.openxmlformats.org/markup-compatibility/2006">
          <mc:Choice Requires="x14">
            <control shapeId="1755" r:id="rId248" name="Option Button 731">
              <controlPr defaultSize="0" autoFill="0" autoLine="0" autoPict="0">
                <anchor moveWithCells="1">
                  <from>
                    <xdr:col>11</xdr:col>
                    <xdr:colOff>95250</xdr:colOff>
                    <xdr:row>483</xdr:row>
                    <xdr:rowOff>247650</xdr:rowOff>
                  </from>
                  <to>
                    <xdr:col>13</xdr:col>
                    <xdr:colOff>0</xdr:colOff>
                    <xdr:row>485</xdr:row>
                    <xdr:rowOff>0</xdr:rowOff>
                  </to>
                </anchor>
              </controlPr>
            </control>
          </mc:Choice>
        </mc:AlternateContent>
        <mc:AlternateContent xmlns:mc="http://schemas.openxmlformats.org/markup-compatibility/2006">
          <mc:Choice Requires="x14">
            <control shapeId="1756" r:id="rId249" name="Option Button 732">
              <controlPr defaultSize="0" autoFill="0" autoLine="0" autoPict="0">
                <anchor moveWithCells="1">
                  <from>
                    <xdr:col>11</xdr:col>
                    <xdr:colOff>104775</xdr:colOff>
                    <xdr:row>484</xdr:row>
                    <xdr:rowOff>238125</xdr:rowOff>
                  </from>
                  <to>
                    <xdr:col>13</xdr:col>
                    <xdr:colOff>114300</xdr:colOff>
                    <xdr:row>485</xdr:row>
                    <xdr:rowOff>228600</xdr:rowOff>
                  </to>
                </anchor>
              </controlPr>
            </control>
          </mc:Choice>
        </mc:AlternateContent>
        <mc:AlternateContent xmlns:mc="http://schemas.openxmlformats.org/markup-compatibility/2006">
          <mc:Choice Requires="x14">
            <control shapeId="1757" r:id="rId250" name="Group Box 733">
              <controlPr defaultSize="0" autoFill="0" autoPict="0">
                <anchor moveWithCells="1">
                  <from>
                    <xdr:col>11</xdr:col>
                    <xdr:colOff>9525</xdr:colOff>
                    <xdr:row>482</xdr:row>
                    <xdr:rowOff>0</xdr:rowOff>
                  </from>
                  <to>
                    <xdr:col>18</xdr:col>
                    <xdr:colOff>314325</xdr:colOff>
                    <xdr:row>486</xdr:row>
                    <xdr:rowOff>0</xdr:rowOff>
                  </to>
                </anchor>
              </controlPr>
            </control>
          </mc:Choice>
        </mc:AlternateContent>
        <mc:AlternateContent xmlns:mc="http://schemas.openxmlformats.org/markup-compatibility/2006">
          <mc:Choice Requires="x14">
            <control shapeId="1758" r:id="rId251" name="Group Box 734">
              <controlPr defaultSize="0" autoFill="0" autoPict="0">
                <anchor moveWithCells="1">
                  <from>
                    <xdr:col>1</xdr:col>
                    <xdr:colOff>0</xdr:colOff>
                    <xdr:row>481</xdr:row>
                    <xdr:rowOff>114300</xdr:rowOff>
                  </from>
                  <to>
                    <xdr:col>10</xdr:col>
                    <xdr:colOff>0</xdr:colOff>
                    <xdr:row>485</xdr:row>
                    <xdr:rowOff>0</xdr:rowOff>
                  </to>
                </anchor>
              </controlPr>
            </control>
          </mc:Choice>
        </mc:AlternateContent>
        <mc:AlternateContent xmlns:mc="http://schemas.openxmlformats.org/markup-compatibility/2006">
          <mc:Choice Requires="x14">
            <control shapeId="1765" r:id="rId252" name="Group Box 741">
              <controlPr defaultSize="0" autoFill="0" autoPict="0">
                <anchor moveWithCells="1">
                  <from>
                    <xdr:col>0</xdr:col>
                    <xdr:colOff>314325</xdr:colOff>
                    <xdr:row>393</xdr:row>
                    <xdr:rowOff>104775</xdr:rowOff>
                  </from>
                  <to>
                    <xdr:col>15</xdr:col>
                    <xdr:colOff>342900</xdr:colOff>
                    <xdr:row>395</xdr:row>
                    <xdr:rowOff>19050</xdr:rowOff>
                  </to>
                </anchor>
              </controlPr>
            </control>
          </mc:Choice>
        </mc:AlternateContent>
        <mc:AlternateContent xmlns:mc="http://schemas.openxmlformats.org/markup-compatibility/2006">
          <mc:Choice Requires="x14">
            <control shapeId="1766" r:id="rId253" name="Option Button 742">
              <controlPr defaultSize="0" autoFill="0" autoLine="0" autoPict="0">
                <anchor moveWithCells="1">
                  <from>
                    <xdr:col>1</xdr:col>
                    <xdr:colOff>114300</xdr:colOff>
                    <xdr:row>394</xdr:row>
                    <xdr:rowOff>28575</xdr:rowOff>
                  </from>
                  <to>
                    <xdr:col>6</xdr:col>
                    <xdr:colOff>200025</xdr:colOff>
                    <xdr:row>394</xdr:row>
                    <xdr:rowOff>276225</xdr:rowOff>
                  </to>
                </anchor>
              </controlPr>
            </control>
          </mc:Choice>
        </mc:AlternateContent>
        <mc:AlternateContent xmlns:mc="http://schemas.openxmlformats.org/markup-compatibility/2006">
          <mc:Choice Requires="x14">
            <control shapeId="1767" r:id="rId254" name="Option Button 743">
              <controlPr defaultSize="0" autoFill="0" autoLine="0" autoPict="0">
                <anchor moveWithCells="1">
                  <from>
                    <xdr:col>8</xdr:col>
                    <xdr:colOff>0</xdr:colOff>
                    <xdr:row>394</xdr:row>
                    <xdr:rowOff>28575</xdr:rowOff>
                  </from>
                  <to>
                    <xdr:col>11</xdr:col>
                    <xdr:colOff>295275</xdr:colOff>
                    <xdr:row>394</xdr:row>
                    <xdr:rowOff>276225</xdr:rowOff>
                  </to>
                </anchor>
              </controlPr>
            </control>
          </mc:Choice>
        </mc:AlternateContent>
        <mc:AlternateContent xmlns:mc="http://schemas.openxmlformats.org/markup-compatibility/2006">
          <mc:Choice Requires="x14">
            <control shapeId="1768" r:id="rId255" name="Option Button 744">
              <controlPr defaultSize="0" autoFill="0" autoLine="0" autoPict="0">
                <anchor moveWithCells="1">
                  <from>
                    <xdr:col>1</xdr:col>
                    <xdr:colOff>123825</xdr:colOff>
                    <xdr:row>371</xdr:row>
                    <xdr:rowOff>28575</xdr:rowOff>
                  </from>
                  <to>
                    <xdr:col>8</xdr:col>
                    <xdr:colOff>161925</xdr:colOff>
                    <xdr:row>372</xdr:row>
                    <xdr:rowOff>0</xdr:rowOff>
                  </to>
                </anchor>
              </controlPr>
            </control>
          </mc:Choice>
        </mc:AlternateContent>
        <mc:AlternateContent xmlns:mc="http://schemas.openxmlformats.org/markup-compatibility/2006">
          <mc:Choice Requires="x14">
            <control shapeId="1769" r:id="rId256" name="Option Button 745">
              <controlPr defaultSize="0" autoFill="0" autoLine="0" autoPict="0">
                <anchor moveWithCells="1">
                  <from>
                    <xdr:col>11</xdr:col>
                    <xdr:colOff>0</xdr:colOff>
                    <xdr:row>371</xdr:row>
                    <xdr:rowOff>28575</xdr:rowOff>
                  </from>
                  <to>
                    <xdr:col>18</xdr:col>
                    <xdr:colOff>104775</xdr:colOff>
                    <xdr:row>372</xdr:row>
                    <xdr:rowOff>0</xdr:rowOff>
                  </to>
                </anchor>
              </controlPr>
            </control>
          </mc:Choice>
        </mc:AlternateContent>
        <mc:AlternateContent xmlns:mc="http://schemas.openxmlformats.org/markup-compatibility/2006">
          <mc:Choice Requires="x14">
            <control shapeId="1770" r:id="rId257" name="Option Button 746">
              <controlPr defaultSize="0" autoFill="0" autoLine="0" autoPict="0">
                <anchor moveWithCells="1">
                  <from>
                    <xdr:col>1</xdr:col>
                    <xdr:colOff>114300</xdr:colOff>
                    <xdr:row>372</xdr:row>
                    <xdr:rowOff>28575</xdr:rowOff>
                  </from>
                  <to>
                    <xdr:col>3</xdr:col>
                    <xdr:colOff>238125</xdr:colOff>
                    <xdr:row>373</xdr:row>
                    <xdr:rowOff>0</xdr:rowOff>
                  </to>
                </anchor>
              </controlPr>
            </control>
          </mc:Choice>
        </mc:AlternateContent>
        <mc:AlternateContent xmlns:mc="http://schemas.openxmlformats.org/markup-compatibility/2006">
          <mc:Choice Requires="x14">
            <control shapeId="1771" r:id="rId258" name="Option Button 747">
              <controlPr defaultSize="0" autoFill="0" autoLine="0" autoPict="0">
                <anchor moveWithCells="1">
                  <from>
                    <xdr:col>11</xdr:col>
                    <xdr:colOff>9525</xdr:colOff>
                    <xdr:row>372</xdr:row>
                    <xdr:rowOff>9525</xdr:rowOff>
                  </from>
                  <to>
                    <xdr:col>14</xdr:col>
                    <xdr:colOff>0</xdr:colOff>
                    <xdr:row>372</xdr:row>
                    <xdr:rowOff>257175</xdr:rowOff>
                  </to>
                </anchor>
              </controlPr>
            </control>
          </mc:Choice>
        </mc:AlternateContent>
        <mc:AlternateContent xmlns:mc="http://schemas.openxmlformats.org/markup-compatibility/2006">
          <mc:Choice Requires="x14">
            <control shapeId="1772" r:id="rId259" name="Group Box 748">
              <controlPr defaultSize="0" autoFill="0" autoPict="0">
                <anchor moveWithCells="1">
                  <from>
                    <xdr:col>0</xdr:col>
                    <xdr:colOff>295275</xdr:colOff>
                    <xdr:row>370</xdr:row>
                    <xdr:rowOff>104775</xdr:rowOff>
                  </from>
                  <to>
                    <xdr:col>20</xdr:col>
                    <xdr:colOff>28575</xdr:colOff>
                    <xdr:row>373</xdr:row>
                    <xdr:rowOff>38100</xdr:rowOff>
                  </to>
                </anchor>
              </controlPr>
            </control>
          </mc:Choice>
        </mc:AlternateContent>
        <mc:AlternateContent xmlns:mc="http://schemas.openxmlformats.org/markup-compatibility/2006">
          <mc:Choice Requires="x14">
            <control shapeId="1042" r:id="rId260" name="Group Box 18">
              <controlPr defaultSize="0" autoFill="0" autoPict="0">
                <anchor moveWithCells="1">
                  <from>
                    <xdr:col>0</xdr:col>
                    <xdr:colOff>323850</xdr:colOff>
                    <xdr:row>48</xdr:row>
                    <xdr:rowOff>104775</xdr:rowOff>
                  </from>
                  <to>
                    <xdr:col>19</xdr:col>
                    <xdr:colOff>304800</xdr:colOff>
                    <xdr:row>51</xdr:row>
                    <xdr:rowOff>38100</xdr:rowOff>
                  </to>
                </anchor>
              </controlPr>
            </control>
          </mc:Choice>
        </mc:AlternateContent>
        <mc:AlternateContent xmlns:mc="http://schemas.openxmlformats.org/markup-compatibility/2006">
          <mc:Choice Requires="x14">
            <control shapeId="1773" r:id="rId261" name="Group Box 749">
              <controlPr defaultSize="0" autoFill="0" autoPict="0">
                <anchor moveWithCells="1">
                  <from>
                    <xdr:col>0</xdr:col>
                    <xdr:colOff>323850</xdr:colOff>
                    <xdr:row>42</xdr:row>
                    <xdr:rowOff>0</xdr:rowOff>
                  </from>
                  <to>
                    <xdr:col>20</xdr:col>
                    <xdr:colOff>9525</xdr:colOff>
                    <xdr:row>46</xdr:row>
                    <xdr:rowOff>85725</xdr:rowOff>
                  </to>
                </anchor>
              </controlPr>
            </control>
          </mc:Choice>
        </mc:AlternateContent>
        <mc:AlternateContent xmlns:mc="http://schemas.openxmlformats.org/markup-compatibility/2006">
          <mc:Choice Requires="x14">
            <control shapeId="1778" r:id="rId262" name="Option Button 754">
              <controlPr defaultSize="0" autoFill="0" autoLine="0" autoPict="0">
                <anchor moveWithCells="1">
                  <from>
                    <xdr:col>1</xdr:col>
                    <xdr:colOff>85725</xdr:colOff>
                    <xdr:row>193</xdr:row>
                    <xdr:rowOff>9525</xdr:rowOff>
                  </from>
                  <to>
                    <xdr:col>5</xdr:col>
                    <xdr:colOff>161925</xdr:colOff>
                    <xdr:row>193</xdr:row>
                    <xdr:rowOff>247650</xdr:rowOff>
                  </to>
                </anchor>
              </controlPr>
            </control>
          </mc:Choice>
        </mc:AlternateContent>
        <mc:AlternateContent xmlns:mc="http://schemas.openxmlformats.org/markup-compatibility/2006">
          <mc:Choice Requires="x14">
            <control shapeId="1779" r:id="rId263" name="Option Button 755">
              <controlPr defaultSize="0" autoFill="0" autoLine="0" autoPict="0">
                <anchor moveWithCells="1">
                  <from>
                    <xdr:col>1</xdr:col>
                    <xdr:colOff>85725</xdr:colOff>
                    <xdr:row>194</xdr:row>
                    <xdr:rowOff>19050</xdr:rowOff>
                  </from>
                  <to>
                    <xdr:col>6</xdr:col>
                    <xdr:colOff>114300</xdr:colOff>
                    <xdr:row>194</xdr:row>
                    <xdr:rowOff>257175</xdr:rowOff>
                  </to>
                </anchor>
              </controlPr>
            </control>
          </mc:Choice>
        </mc:AlternateContent>
        <mc:AlternateContent xmlns:mc="http://schemas.openxmlformats.org/markup-compatibility/2006">
          <mc:Choice Requires="x14">
            <control shapeId="1780" r:id="rId264" name="Option Button 756">
              <controlPr defaultSize="0" autoFill="0" autoLine="0" autoPict="0">
                <anchor moveWithCells="1">
                  <from>
                    <xdr:col>1</xdr:col>
                    <xdr:colOff>85725</xdr:colOff>
                    <xdr:row>195</xdr:row>
                    <xdr:rowOff>38100</xdr:rowOff>
                  </from>
                  <to>
                    <xdr:col>6</xdr:col>
                    <xdr:colOff>114300</xdr:colOff>
                    <xdr:row>195</xdr:row>
                    <xdr:rowOff>276225</xdr:rowOff>
                  </to>
                </anchor>
              </controlPr>
            </control>
          </mc:Choice>
        </mc:AlternateContent>
        <mc:AlternateContent xmlns:mc="http://schemas.openxmlformats.org/markup-compatibility/2006">
          <mc:Choice Requires="x14">
            <control shapeId="1781" r:id="rId265" name="Option Button 757">
              <controlPr defaultSize="0" autoFill="0" autoLine="0" autoPict="0">
                <anchor moveWithCells="1">
                  <from>
                    <xdr:col>1</xdr:col>
                    <xdr:colOff>85725</xdr:colOff>
                    <xdr:row>196</xdr:row>
                    <xdr:rowOff>47625</xdr:rowOff>
                  </from>
                  <to>
                    <xdr:col>6</xdr:col>
                    <xdr:colOff>104775</xdr:colOff>
                    <xdr:row>196</xdr:row>
                    <xdr:rowOff>295275</xdr:rowOff>
                  </to>
                </anchor>
              </controlPr>
            </control>
          </mc:Choice>
        </mc:AlternateContent>
        <mc:AlternateContent xmlns:mc="http://schemas.openxmlformats.org/markup-compatibility/2006">
          <mc:Choice Requires="x14">
            <control shapeId="1476" r:id="rId266" name="Check Box 452">
              <controlPr defaultSize="0" autoFill="0" autoLine="0" autoPict="0">
                <anchor moveWithCells="1">
                  <from>
                    <xdr:col>2</xdr:col>
                    <xdr:colOff>9525</xdr:colOff>
                    <xdr:row>230</xdr:row>
                    <xdr:rowOff>0</xdr:rowOff>
                  </from>
                  <to>
                    <xdr:col>7</xdr:col>
                    <xdr:colOff>276225</xdr:colOff>
                    <xdr:row>230</xdr:row>
                    <xdr:rowOff>304800</xdr:rowOff>
                  </to>
                </anchor>
              </controlPr>
            </control>
          </mc:Choice>
        </mc:AlternateContent>
        <mc:AlternateContent xmlns:mc="http://schemas.openxmlformats.org/markup-compatibility/2006">
          <mc:Choice Requires="x14">
            <control shapeId="1471" r:id="rId267" name="Check Box 447">
              <controlPr defaultSize="0" autoFill="0" autoLine="0" autoPict="0">
                <anchor moveWithCells="1">
                  <from>
                    <xdr:col>2</xdr:col>
                    <xdr:colOff>9525</xdr:colOff>
                    <xdr:row>225</xdr:row>
                    <xdr:rowOff>9525</xdr:rowOff>
                  </from>
                  <to>
                    <xdr:col>7</xdr:col>
                    <xdr:colOff>238125</xdr:colOff>
                    <xdr:row>225</xdr:row>
                    <xdr:rowOff>304800</xdr:rowOff>
                  </to>
                </anchor>
              </controlPr>
            </control>
          </mc:Choice>
        </mc:AlternateContent>
        <mc:AlternateContent xmlns:mc="http://schemas.openxmlformats.org/markup-compatibility/2006">
          <mc:Choice Requires="x14">
            <control shapeId="1479" r:id="rId268" name="Group Box 455">
              <controlPr defaultSize="0" autoFill="0" autoPict="0">
                <anchor moveWithCells="1">
                  <from>
                    <xdr:col>2</xdr:col>
                    <xdr:colOff>0</xdr:colOff>
                    <xdr:row>224</xdr:row>
                    <xdr:rowOff>0</xdr:rowOff>
                  </from>
                  <to>
                    <xdr:col>8</xdr:col>
                    <xdr:colOff>19050</xdr:colOff>
                    <xdr:row>233</xdr:row>
                    <xdr:rowOff>9525</xdr:rowOff>
                  </to>
                </anchor>
              </controlPr>
            </control>
          </mc:Choice>
        </mc:AlternateContent>
        <mc:AlternateContent xmlns:mc="http://schemas.openxmlformats.org/markup-compatibility/2006">
          <mc:Choice Requires="x14">
            <control shapeId="1782" r:id="rId269" name="Check Box 758">
              <controlPr defaultSize="0" autoFill="0" autoLine="0" autoPict="0">
                <anchor moveWithCells="1">
                  <from>
                    <xdr:col>1</xdr:col>
                    <xdr:colOff>57150</xdr:colOff>
                    <xdr:row>264</xdr:row>
                    <xdr:rowOff>9525</xdr:rowOff>
                  </from>
                  <to>
                    <xdr:col>8</xdr:col>
                    <xdr:colOff>38100</xdr:colOff>
                    <xdr:row>264</xdr:row>
                    <xdr:rowOff>257175</xdr:rowOff>
                  </to>
                </anchor>
              </controlPr>
            </control>
          </mc:Choice>
        </mc:AlternateContent>
        <mc:AlternateContent xmlns:mc="http://schemas.openxmlformats.org/markup-compatibility/2006">
          <mc:Choice Requires="x14">
            <control shapeId="1783" r:id="rId270" name="Check Box 759">
              <controlPr defaultSize="0" autoFill="0" autoLine="0" autoPict="0">
                <anchor moveWithCells="1">
                  <from>
                    <xdr:col>1</xdr:col>
                    <xdr:colOff>57150</xdr:colOff>
                    <xdr:row>265</xdr:row>
                    <xdr:rowOff>9525</xdr:rowOff>
                  </from>
                  <to>
                    <xdr:col>6</xdr:col>
                    <xdr:colOff>209550</xdr:colOff>
                    <xdr:row>265</xdr:row>
                    <xdr:rowOff>257175</xdr:rowOff>
                  </to>
                </anchor>
              </controlPr>
            </control>
          </mc:Choice>
        </mc:AlternateContent>
        <mc:AlternateContent xmlns:mc="http://schemas.openxmlformats.org/markup-compatibility/2006">
          <mc:Choice Requires="x14">
            <control shapeId="1513" r:id="rId271" name="Check Box 489">
              <controlPr defaultSize="0" autoFill="0" autoLine="0" autoPict="0">
                <anchor moveWithCells="1">
                  <from>
                    <xdr:col>1</xdr:col>
                    <xdr:colOff>85725</xdr:colOff>
                    <xdr:row>273</xdr:row>
                    <xdr:rowOff>9525</xdr:rowOff>
                  </from>
                  <to>
                    <xdr:col>3</xdr:col>
                    <xdr:colOff>142875</xdr:colOff>
                    <xdr:row>273</xdr:row>
                    <xdr:rowOff>257175</xdr:rowOff>
                  </to>
                </anchor>
              </controlPr>
            </control>
          </mc:Choice>
        </mc:AlternateContent>
        <mc:AlternateContent xmlns:mc="http://schemas.openxmlformats.org/markup-compatibility/2006">
          <mc:Choice Requires="x14">
            <control shapeId="1514" r:id="rId272" name="Group Box 490">
              <controlPr defaultSize="0" autoFill="0" autoPict="0">
                <anchor moveWithCells="1">
                  <from>
                    <xdr:col>0</xdr:col>
                    <xdr:colOff>323850</xdr:colOff>
                    <xdr:row>270</xdr:row>
                    <xdr:rowOff>0</xdr:rowOff>
                  </from>
                  <to>
                    <xdr:col>11</xdr:col>
                    <xdr:colOff>0</xdr:colOff>
                    <xdr:row>274</xdr:row>
                    <xdr:rowOff>19050</xdr:rowOff>
                  </to>
                </anchor>
              </controlPr>
            </control>
          </mc:Choice>
        </mc:AlternateContent>
        <mc:AlternateContent xmlns:mc="http://schemas.openxmlformats.org/markup-compatibility/2006">
          <mc:Choice Requires="x14">
            <control shapeId="1784" r:id="rId273" name="Check Box 760">
              <controlPr defaultSize="0" autoFill="0" autoLine="0" autoPict="0">
                <anchor moveWithCells="1">
                  <from>
                    <xdr:col>1</xdr:col>
                    <xdr:colOff>57150</xdr:colOff>
                    <xdr:row>266</xdr:row>
                    <xdr:rowOff>19050</xdr:rowOff>
                  </from>
                  <to>
                    <xdr:col>2</xdr:col>
                    <xdr:colOff>323850</xdr:colOff>
                    <xdr:row>266</xdr:row>
                    <xdr:rowOff>266700</xdr:rowOff>
                  </to>
                </anchor>
              </controlPr>
            </control>
          </mc:Choice>
        </mc:AlternateContent>
        <mc:AlternateContent xmlns:mc="http://schemas.openxmlformats.org/markup-compatibility/2006">
          <mc:Choice Requires="x14">
            <control shapeId="1786" r:id="rId274" name="Group Box 762">
              <controlPr defaultSize="0" autoFill="0" autoPict="0">
                <anchor moveWithCells="1">
                  <from>
                    <xdr:col>0</xdr:col>
                    <xdr:colOff>314325</xdr:colOff>
                    <xdr:row>263</xdr:row>
                    <xdr:rowOff>76200</xdr:rowOff>
                  </from>
                  <to>
                    <xdr:col>11</xdr:col>
                    <xdr:colOff>9525</xdr:colOff>
                    <xdr:row>267</xdr:row>
                    <xdr:rowOff>19050</xdr:rowOff>
                  </to>
                </anchor>
              </controlPr>
            </control>
          </mc:Choice>
        </mc:AlternateContent>
        <mc:AlternateContent xmlns:mc="http://schemas.openxmlformats.org/markup-compatibility/2006">
          <mc:Choice Requires="x14">
            <control shapeId="1787" r:id="rId275" name="Option Button 763">
              <controlPr defaultSize="0" autoFill="0" autoLine="0" autoPict="0">
                <anchor moveWithCells="1">
                  <from>
                    <xdr:col>1</xdr:col>
                    <xdr:colOff>76200</xdr:colOff>
                    <xdr:row>298</xdr:row>
                    <xdr:rowOff>9525</xdr:rowOff>
                  </from>
                  <to>
                    <xdr:col>4</xdr:col>
                    <xdr:colOff>142875</xdr:colOff>
                    <xdr:row>298</xdr:row>
                    <xdr:rowOff>257175</xdr:rowOff>
                  </to>
                </anchor>
              </controlPr>
            </control>
          </mc:Choice>
        </mc:AlternateContent>
        <mc:AlternateContent xmlns:mc="http://schemas.openxmlformats.org/markup-compatibility/2006">
          <mc:Choice Requires="x14">
            <control shapeId="1788" r:id="rId276" name="Option Button 764">
              <controlPr defaultSize="0" autoFill="0" autoLine="0" autoPict="0">
                <anchor moveWithCells="1">
                  <from>
                    <xdr:col>1</xdr:col>
                    <xdr:colOff>76200</xdr:colOff>
                    <xdr:row>299</xdr:row>
                    <xdr:rowOff>28575</xdr:rowOff>
                  </from>
                  <to>
                    <xdr:col>9</xdr:col>
                    <xdr:colOff>0</xdr:colOff>
                    <xdr:row>299</xdr:row>
                    <xdr:rowOff>276225</xdr:rowOff>
                  </to>
                </anchor>
              </controlPr>
            </control>
          </mc:Choice>
        </mc:AlternateContent>
        <mc:AlternateContent xmlns:mc="http://schemas.openxmlformats.org/markup-compatibility/2006">
          <mc:Choice Requires="x14">
            <control shapeId="1789" r:id="rId277" name="Option Button 765">
              <controlPr defaultSize="0" autoFill="0" autoLine="0" autoPict="0">
                <anchor moveWithCells="1">
                  <from>
                    <xdr:col>1</xdr:col>
                    <xdr:colOff>76200</xdr:colOff>
                    <xdr:row>300</xdr:row>
                    <xdr:rowOff>28575</xdr:rowOff>
                  </from>
                  <to>
                    <xdr:col>5</xdr:col>
                    <xdr:colOff>0</xdr:colOff>
                    <xdr:row>300</xdr:row>
                    <xdr:rowOff>276225</xdr:rowOff>
                  </to>
                </anchor>
              </controlPr>
            </control>
          </mc:Choice>
        </mc:AlternateContent>
        <mc:AlternateContent xmlns:mc="http://schemas.openxmlformats.org/markup-compatibility/2006">
          <mc:Choice Requires="x14">
            <control shapeId="1790" r:id="rId278" name="Group Box 766">
              <controlPr defaultSize="0" autoFill="0" autoPict="0">
                <anchor moveWithCells="1">
                  <from>
                    <xdr:col>0</xdr:col>
                    <xdr:colOff>323850</xdr:colOff>
                    <xdr:row>297</xdr:row>
                    <xdr:rowOff>114300</xdr:rowOff>
                  </from>
                  <to>
                    <xdr:col>19</xdr:col>
                    <xdr:colOff>9525</xdr:colOff>
                    <xdr:row>301</xdr:row>
                    <xdr:rowOff>19050</xdr:rowOff>
                  </to>
                </anchor>
              </controlPr>
            </control>
          </mc:Choice>
        </mc:AlternateContent>
        <mc:AlternateContent xmlns:mc="http://schemas.openxmlformats.org/markup-compatibility/2006">
          <mc:Choice Requires="x14">
            <control shapeId="1791" r:id="rId279" name="Option Button 767">
              <controlPr defaultSize="0" autoFill="0" autoLine="0" autoPict="0">
                <anchor moveWithCells="1">
                  <from>
                    <xdr:col>1</xdr:col>
                    <xdr:colOff>95250</xdr:colOff>
                    <xdr:row>425</xdr:row>
                    <xdr:rowOff>57150</xdr:rowOff>
                  </from>
                  <to>
                    <xdr:col>6</xdr:col>
                    <xdr:colOff>19050</xdr:colOff>
                    <xdr:row>425</xdr:row>
                    <xdr:rowOff>304800</xdr:rowOff>
                  </to>
                </anchor>
              </controlPr>
            </control>
          </mc:Choice>
        </mc:AlternateContent>
        <mc:AlternateContent xmlns:mc="http://schemas.openxmlformats.org/markup-compatibility/2006">
          <mc:Choice Requires="x14">
            <control shapeId="1792" r:id="rId280" name="Option Button 768">
              <controlPr defaultSize="0" autoFill="0" autoLine="0" autoPict="0">
                <anchor moveWithCells="1">
                  <from>
                    <xdr:col>1</xdr:col>
                    <xdr:colOff>95250</xdr:colOff>
                    <xdr:row>426</xdr:row>
                    <xdr:rowOff>47625</xdr:rowOff>
                  </from>
                  <to>
                    <xdr:col>5</xdr:col>
                    <xdr:colOff>257175</xdr:colOff>
                    <xdr:row>427</xdr:row>
                    <xdr:rowOff>76200</xdr:rowOff>
                  </to>
                </anchor>
              </controlPr>
            </control>
          </mc:Choice>
        </mc:AlternateContent>
        <mc:AlternateContent xmlns:mc="http://schemas.openxmlformats.org/markup-compatibility/2006">
          <mc:Choice Requires="x14">
            <control shapeId="1793" r:id="rId281" name="Option Button 769">
              <controlPr defaultSize="0" autoFill="0" autoLine="0" autoPict="0">
                <anchor moveWithCells="1">
                  <from>
                    <xdr:col>1</xdr:col>
                    <xdr:colOff>76200</xdr:colOff>
                    <xdr:row>427</xdr:row>
                    <xdr:rowOff>123825</xdr:rowOff>
                  </from>
                  <to>
                    <xdr:col>5</xdr:col>
                    <xdr:colOff>257175</xdr:colOff>
                    <xdr:row>429</xdr:row>
                    <xdr:rowOff>0</xdr:rowOff>
                  </to>
                </anchor>
              </controlPr>
            </control>
          </mc:Choice>
        </mc:AlternateContent>
        <mc:AlternateContent xmlns:mc="http://schemas.openxmlformats.org/markup-compatibility/2006">
          <mc:Choice Requires="x14">
            <control shapeId="1794" r:id="rId282" name="Group Box 770">
              <controlPr defaultSize="0" autoFill="0" autoPict="0">
                <anchor moveWithCells="1">
                  <from>
                    <xdr:col>1</xdr:col>
                    <xdr:colOff>28575</xdr:colOff>
                    <xdr:row>425</xdr:row>
                    <xdr:rowOff>9525</xdr:rowOff>
                  </from>
                  <to>
                    <xdr:col>8</xdr:col>
                    <xdr:colOff>104775</xdr:colOff>
                    <xdr:row>429</xdr:row>
                    <xdr:rowOff>47625</xdr:rowOff>
                  </to>
                </anchor>
              </controlPr>
            </control>
          </mc:Choice>
        </mc:AlternateContent>
        <mc:AlternateContent xmlns:mc="http://schemas.openxmlformats.org/markup-compatibility/2006">
          <mc:Choice Requires="x14">
            <control shapeId="1795" r:id="rId283" name="Check Box 771">
              <controlPr defaultSize="0" autoFill="0" autoLine="0" autoPict="0">
                <anchor moveWithCells="1">
                  <from>
                    <xdr:col>8</xdr:col>
                    <xdr:colOff>333375</xdr:colOff>
                    <xdr:row>426</xdr:row>
                    <xdr:rowOff>133350</xdr:rowOff>
                  </from>
                  <to>
                    <xdr:col>17</xdr:col>
                    <xdr:colOff>123825</xdr:colOff>
                    <xdr:row>427</xdr:row>
                    <xdr:rowOff>209550</xdr:rowOff>
                  </to>
                </anchor>
              </controlPr>
            </control>
          </mc:Choice>
        </mc:AlternateContent>
        <mc:AlternateContent xmlns:mc="http://schemas.openxmlformats.org/markup-compatibility/2006">
          <mc:Choice Requires="x14">
            <control shapeId="1796" r:id="rId284" name="Check Box 772">
              <controlPr defaultSize="0" autoFill="0" autoLine="0" autoPict="0">
                <anchor moveWithCells="1">
                  <from>
                    <xdr:col>8</xdr:col>
                    <xdr:colOff>333375</xdr:colOff>
                    <xdr:row>428</xdr:row>
                    <xdr:rowOff>38100</xdr:rowOff>
                  </from>
                  <to>
                    <xdr:col>19</xdr:col>
                    <xdr:colOff>285750</xdr:colOff>
                    <xdr:row>429</xdr:row>
                    <xdr:rowOff>76200</xdr:rowOff>
                  </to>
                </anchor>
              </controlPr>
            </control>
          </mc:Choice>
        </mc:AlternateContent>
        <mc:AlternateContent xmlns:mc="http://schemas.openxmlformats.org/markup-compatibility/2006">
          <mc:Choice Requires="x14">
            <control shapeId="1797" r:id="rId285" name="Check Box 773">
              <controlPr defaultSize="0" autoFill="0" autoLine="0" autoPict="0">
                <anchor moveWithCells="1">
                  <from>
                    <xdr:col>8</xdr:col>
                    <xdr:colOff>333375</xdr:colOff>
                    <xdr:row>429</xdr:row>
                    <xdr:rowOff>123825</xdr:rowOff>
                  </from>
                  <to>
                    <xdr:col>17</xdr:col>
                    <xdr:colOff>171450</xdr:colOff>
                    <xdr:row>430</xdr:row>
                    <xdr:rowOff>219075</xdr:rowOff>
                  </to>
                </anchor>
              </controlPr>
            </control>
          </mc:Choice>
        </mc:AlternateContent>
        <mc:AlternateContent xmlns:mc="http://schemas.openxmlformats.org/markup-compatibility/2006">
          <mc:Choice Requires="x14">
            <control shapeId="1798" r:id="rId286" name="Check Box 774">
              <controlPr defaultSize="0" autoFill="0" autoLine="0" autoPict="0">
                <anchor moveWithCells="1">
                  <from>
                    <xdr:col>8</xdr:col>
                    <xdr:colOff>333375</xdr:colOff>
                    <xdr:row>430</xdr:row>
                    <xdr:rowOff>266700</xdr:rowOff>
                  </from>
                  <to>
                    <xdr:col>17</xdr:col>
                    <xdr:colOff>266700</xdr:colOff>
                    <xdr:row>431</xdr:row>
                    <xdr:rowOff>209550</xdr:rowOff>
                  </to>
                </anchor>
              </controlPr>
            </control>
          </mc:Choice>
        </mc:AlternateContent>
        <mc:AlternateContent xmlns:mc="http://schemas.openxmlformats.org/markup-compatibility/2006">
          <mc:Choice Requires="x14">
            <control shapeId="1799" r:id="rId287" name="Check Box 775">
              <controlPr defaultSize="0" autoFill="0" autoLine="0" autoPict="0">
                <anchor moveWithCells="1">
                  <from>
                    <xdr:col>8</xdr:col>
                    <xdr:colOff>333375</xdr:colOff>
                    <xdr:row>431</xdr:row>
                    <xdr:rowOff>257175</xdr:rowOff>
                  </from>
                  <to>
                    <xdr:col>14</xdr:col>
                    <xdr:colOff>295275</xdr:colOff>
                    <xdr:row>432</xdr:row>
                    <xdr:rowOff>266700</xdr:rowOff>
                  </to>
                </anchor>
              </controlPr>
            </control>
          </mc:Choice>
        </mc:AlternateContent>
        <mc:AlternateContent xmlns:mc="http://schemas.openxmlformats.org/markup-compatibility/2006">
          <mc:Choice Requires="x14">
            <control shapeId="1800" r:id="rId288" name="Check Box 776">
              <controlPr defaultSize="0" autoFill="0" autoLine="0" autoPict="0">
                <anchor moveWithCells="1">
                  <from>
                    <xdr:col>8</xdr:col>
                    <xdr:colOff>333375</xdr:colOff>
                    <xdr:row>433</xdr:row>
                    <xdr:rowOff>9525</xdr:rowOff>
                  </from>
                  <to>
                    <xdr:col>15</xdr:col>
                    <xdr:colOff>238125</xdr:colOff>
                    <xdr:row>433</xdr:row>
                    <xdr:rowOff>257175</xdr:rowOff>
                  </to>
                </anchor>
              </controlPr>
            </control>
          </mc:Choice>
        </mc:AlternateContent>
        <mc:AlternateContent xmlns:mc="http://schemas.openxmlformats.org/markup-compatibility/2006">
          <mc:Choice Requires="x14">
            <control shapeId="1801" r:id="rId289" name="Check Box 777">
              <controlPr defaultSize="0" autoFill="0" autoLine="0" autoPict="0">
                <anchor moveWithCells="1">
                  <from>
                    <xdr:col>9</xdr:col>
                    <xdr:colOff>9525</xdr:colOff>
                    <xdr:row>434</xdr:row>
                    <xdr:rowOff>9525</xdr:rowOff>
                  </from>
                  <to>
                    <xdr:col>11</xdr:col>
                    <xdr:colOff>104775</xdr:colOff>
                    <xdr:row>434</xdr:row>
                    <xdr:rowOff>257175</xdr:rowOff>
                  </to>
                </anchor>
              </controlPr>
            </control>
          </mc:Choice>
        </mc:AlternateContent>
        <mc:AlternateContent xmlns:mc="http://schemas.openxmlformats.org/markup-compatibility/2006">
          <mc:Choice Requires="x14">
            <control shapeId="1802" r:id="rId290" name="Group Box 778">
              <controlPr defaultSize="0" autoFill="0" autoPict="0">
                <anchor moveWithCells="1">
                  <from>
                    <xdr:col>8</xdr:col>
                    <xdr:colOff>295275</xdr:colOff>
                    <xdr:row>426</xdr:row>
                    <xdr:rowOff>76200</xdr:rowOff>
                  </from>
                  <to>
                    <xdr:col>20</xdr:col>
                    <xdr:colOff>19050</xdr:colOff>
                    <xdr:row>435</xdr:row>
                    <xdr:rowOff>76200</xdr:rowOff>
                  </to>
                </anchor>
              </controlPr>
            </control>
          </mc:Choice>
        </mc:AlternateContent>
        <mc:AlternateContent xmlns:mc="http://schemas.openxmlformats.org/markup-compatibility/2006">
          <mc:Choice Requires="x14">
            <control shapeId="1803" r:id="rId291" name="Option Button 779">
              <controlPr defaultSize="0" autoFill="0" autoLine="0" autoPict="0">
                <anchor moveWithCells="1">
                  <from>
                    <xdr:col>1</xdr:col>
                    <xdr:colOff>66675</xdr:colOff>
                    <xdr:row>450</xdr:row>
                    <xdr:rowOff>28575</xdr:rowOff>
                  </from>
                  <to>
                    <xdr:col>4</xdr:col>
                    <xdr:colOff>171450</xdr:colOff>
                    <xdr:row>450</xdr:row>
                    <xdr:rowOff>276225</xdr:rowOff>
                  </to>
                </anchor>
              </controlPr>
            </control>
          </mc:Choice>
        </mc:AlternateContent>
        <mc:AlternateContent xmlns:mc="http://schemas.openxmlformats.org/markup-compatibility/2006">
          <mc:Choice Requires="x14">
            <control shapeId="1804" r:id="rId292" name="Option Button 780">
              <controlPr defaultSize="0" autoFill="0" autoLine="0" autoPict="0">
                <anchor moveWithCells="1">
                  <from>
                    <xdr:col>5</xdr:col>
                    <xdr:colOff>323850</xdr:colOff>
                    <xdr:row>450</xdr:row>
                    <xdr:rowOff>19050</xdr:rowOff>
                  </from>
                  <to>
                    <xdr:col>10</xdr:col>
                    <xdr:colOff>95250</xdr:colOff>
                    <xdr:row>450</xdr:row>
                    <xdr:rowOff>276225</xdr:rowOff>
                  </to>
                </anchor>
              </controlPr>
            </control>
          </mc:Choice>
        </mc:AlternateContent>
        <mc:AlternateContent xmlns:mc="http://schemas.openxmlformats.org/markup-compatibility/2006">
          <mc:Choice Requires="x14">
            <control shapeId="1806" r:id="rId293" name="Group Box 782">
              <controlPr defaultSize="0" autoFill="0" autoPict="0">
                <anchor moveWithCells="1">
                  <from>
                    <xdr:col>0</xdr:col>
                    <xdr:colOff>314325</xdr:colOff>
                    <xdr:row>449</xdr:row>
                    <xdr:rowOff>104775</xdr:rowOff>
                  </from>
                  <to>
                    <xdr:col>13</xdr:col>
                    <xdr:colOff>333375</xdr:colOff>
                    <xdr:row>451</xdr:row>
                    <xdr:rowOff>0</xdr:rowOff>
                  </to>
                </anchor>
              </controlPr>
            </control>
          </mc:Choice>
        </mc:AlternateContent>
        <mc:AlternateContent xmlns:mc="http://schemas.openxmlformats.org/markup-compatibility/2006">
          <mc:Choice Requires="x14">
            <control shapeId="1808" r:id="rId294" name="Check Box 784">
              <controlPr defaultSize="0" autoFill="0" autoLine="0" autoPict="0">
                <anchor moveWithCells="1">
                  <from>
                    <xdr:col>1</xdr:col>
                    <xdr:colOff>28575</xdr:colOff>
                    <xdr:row>454</xdr:row>
                    <xdr:rowOff>9525</xdr:rowOff>
                  </from>
                  <to>
                    <xdr:col>6</xdr:col>
                    <xdr:colOff>28575</xdr:colOff>
                    <xdr:row>454</xdr:row>
                    <xdr:rowOff>257175</xdr:rowOff>
                  </to>
                </anchor>
              </controlPr>
            </control>
          </mc:Choice>
        </mc:AlternateContent>
        <mc:AlternateContent xmlns:mc="http://schemas.openxmlformats.org/markup-compatibility/2006">
          <mc:Choice Requires="x14">
            <control shapeId="1809" r:id="rId295" name="Check Box 785">
              <controlPr defaultSize="0" autoFill="0" autoLine="0" autoPict="0">
                <anchor moveWithCells="1">
                  <from>
                    <xdr:col>1</xdr:col>
                    <xdr:colOff>28575</xdr:colOff>
                    <xdr:row>455</xdr:row>
                    <xdr:rowOff>19050</xdr:rowOff>
                  </from>
                  <to>
                    <xdr:col>6</xdr:col>
                    <xdr:colOff>47625</xdr:colOff>
                    <xdr:row>455</xdr:row>
                    <xdr:rowOff>266700</xdr:rowOff>
                  </to>
                </anchor>
              </controlPr>
            </control>
          </mc:Choice>
        </mc:AlternateContent>
        <mc:AlternateContent xmlns:mc="http://schemas.openxmlformats.org/markup-compatibility/2006">
          <mc:Choice Requires="x14">
            <control shapeId="1810" r:id="rId296" name="Check Box 786">
              <controlPr defaultSize="0" autoFill="0" autoLine="0" autoPict="0">
                <anchor moveWithCells="1">
                  <from>
                    <xdr:col>1</xdr:col>
                    <xdr:colOff>38100</xdr:colOff>
                    <xdr:row>456</xdr:row>
                    <xdr:rowOff>9525</xdr:rowOff>
                  </from>
                  <to>
                    <xdr:col>6</xdr:col>
                    <xdr:colOff>104775</xdr:colOff>
                    <xdr:row>456</xdr:row>
                    <xdr:rowOff>257175</xdr:rowOff>
                  </to>
                </anchor>
              </controlPr>
            </control>
          </mc:Choice>
        </mc:AlternateContent>
        <mc:AlternateContent xmlns:mc="http://schemas.openxmlformats.org/markup-compatibility/2006">
          <mc:Choice Requires="x14">
            <control shapeId="1811" r:id="rId297" name="Check Box 787">
              <controlPr defaultSize="0" autoFill="0" autoLine="0" autoPict="0">
                <anchor moveWithCells="1">
                  <from>
                    <xdr:col>6</xdr:col>
                    <xdr:colOff>161925</xdr:colOff>
                    <xdr:row>454</xdr:row>
                    <xdr:rowOff>19050</xdr:rowOff>
                  </from>
                  <to>
                    <xdr:col>11</xdr:col>
                    <xdr:colOff>276225</xdr:colOff>
                    <xdr:row>454</xdr:row>
                    <xdr:rowOff>266700</xdr:rowOff>
                  </to>
                </anchor>
              </controlPr>
            </control>
          </mc:Choice>
        </mc:AlternateContent>
        <mc:AlternateContent xmlns:mc="http://schemas.openxmlformats.org/markup-compatibility/2006">
          <mc:Choice Requires="x14">
            <control shapeId="1812" r:id="rId298" name="Check Box 788">
              <controlPr defaultSize="0" autoFill="0" autoLine="0" autoPict="0">
                <anchor moveWithCells="1">
                  <from>
                    <xdr:col>6</xdr:col>
                    <xdr:colOff>161925</xdr:colOff>
                    <xdr:row>455</xdr:row>
                    <xdr:rowOff>9525</xdr:rowOff>
                  </from>
                  <to>
                    <xdr:col>11</xdr:col>
                    <xdr:colOff>304800</xdr:colOff>
                    <xdr:row>455</xdr:row>
                    <xdr:rowOff>266700</xdr:rowOff>
                  </to>
                </anchor>
              </controlPr>
            </control>
          </mc:Choice>
        </mc:AlternateContent>
        <mc:AlternateContent xmlns:mc="http://schemas.openxmlformats.org/markup-compatibility/2006">
          <mc:Choice Requires="x14">
            <control shapeId="1813" r:id="rId299" name="Check Box 789">
              <controlPr defaultSize="0" autoFill="0" autoLine="0" autoPict="0">
                <anchor moveWithCells="1">
                  <from>
                    <xdr:col>6</xdr:col>
                    <xdr:colOff>161925</xdr:colOff>
                    <xdr:row>455</xdr:row>
                    <xdr:rowOff>266700</xdr:rowOff>
                  </from>
                  <to>
                    <xdr:col>9</xdr:col>
                    <xdr:colOff>114300</xdr:colOff>
                    <xdr:row>457</xdr:row>
                    <xdr:rowOff>0</xdr:rowOff>
                  </to>
                </anchor>
              </controlPr>
            </control>
          </mc:Choice>
        </mc:AlternateContent>
        <mc:AlternateContent xmlns:mc="http://schemas.openxmlformats.org/markup-compatibility/2006">
          <mc:Choice Requires="x14">
            <control shapeId="1814" r:id="rId300" name="Check Box 790">
              <controlPr defaultSize="0" autoFill="0" autoLine="0" autoPict="0">
                <anchor moveWithCells="1">
                  <from>
                    <xdr:col>13</xdr:col>
                    <xdr:colOff>123825</xdr:colOff>
                    <xdr:row>454</xdr:row>
                    <xdr:rowOff>9525</xdr:rowOff>
                  </from>
                  <to>
                    <xdr:col>19</xdr:col>
                    <xdr:colOff>85725</xdr:colOff>
                    <xdr:row>454</xdr:row>
                    <xdr:rowOff>266700</xdr:rowOff>
                  </to>
                </anchor>
              </controlPr>
            </control>
          </mc:Choice>
        </mc:AlternateContent>
        <mc:AlternateContent xmlns:mc="http://schemas.openxmlformats.org/markup-compatibility/2006">
          <mc:Choice Requires="x14">
            <control shapeId="1815" r:id="rId301" name="Group Box 791">
              <controlPr defaultSize="0" autoFill="0" autoPict="0">
                <anchor moveWithCells="1">
                  <from>
                    <xdr:col>1</xdr:col>
                    <xdr:colOff>9525</xdr:colOff>
                    <xdr:row>454</xdr:row>
                    <xdr:rowOff>9525</xdr:rowOff>
                  </from>
                  <to>
                    <xdr:col>19</xdr:col>
                    <xdr:colOff>0</xdr:colOff>
                    <xdr:row>457</xdr:row>
                    <xdr:rowOff>19050</xdr:rowOff>
                  </to>
                </anchor>
              </controlPr>
            </control>
          </mc:Choice>
        </mc:AlternateContent>
        <mc:AlternateContent xmlns:mc="http://schemas.openxmlformats.org/markup-compatibility/2006">
          <mc:Choice Requires="x14">
            <control shapeId="1818" r:id="rId302" name="Option Button 794">
              <controlPr defaultSize="0" autoFill="0" autoLine="0" autoPict="0">
                <anchor moveWithCells="1">
                  <from>
                    <xdr:col>1</xdr:col>
                    <xdr:colOff>28575</xdr:colOff>
                    <xdr:row>461</xdr:row>
                    <xdr:rowOff>38100</xdr:rowOff>
                  </from>
                  <to>
                    <xdr:col>8</xdr:col>
                    <xdr:colOff>123825</xdr:colOff>
                    <xdr:row>461</xdr:row>
                    <xdr:rowOff>285750</xdr:rowOff>
                  </to>
                </anchor>
              </controlPr>
            </control>
          </mc:Choice>
        </mc:AlternateContent>
        <mc:AlternateContent xmlns:mc="http://schemas.openxmlformats.org/markup-compatibility/2006">
          <mc:Choice Requires="x14">
            <control shapeId="1819" r:id="rId303" name="Option Button 795">
              <controlPr defaultSize="0" autoFill="0" autoLine="0" autoPict="0">
                <anchor moveWithCells="1">
                  <from>
                    <xdr:col>1</xdr:col>
                    <xdr:colOff>28575</xdr:colOff>
                    <xdr:row>462</xdr:row>
                    <xdr:rowOff>9525</xdr:rowOff>
                  </from>
                  <to>
                    <xdr:col>8</xdr:col>
                    <xdr:colOff>28575</xdr:colOff>
                    <xdr:row>462</xdr:row>
                    <xdr:rowOff>257175</xdr:rowOff>
                  </to>
                </anchor>
              </controlPr>
            </control>
          </mc:Choice>
        </mc:AlternateContent>
        <mc:AlternateContent xmlns:mc="http://schemas.openxmlformats.org/markup-compatibility/2006">
          <mc:Choice Requires="x14">
            <control shapeId="1820" r:id="rId304" name="Group Box 796">
              <controlPr defaultSize="0" autoFill="0" autoPict="0">
                <anchor moveWithCells="1">
                  <from>
                    <xdr:col>0</xdr:col>
                    <xdr:colOff>314325</xdr:colOff>
                    <xdr:row>459</xdr:row>
                    <xdr:rowOff>114300</xdr:rowOff>
                  </from>
                  <to>
                    <xdr:col>14</xdr:col>
                    <xdr:colOff>0</xdr:colOff>
                    <xdr:row>463</xdr:row>
                    <xdr:rowOff>57150</xdr:rowOff>
                  </to>
                </anchor>
              </controlPr>
            </control>
          </mc:Choice>
        </mc:AlternateContent>
        <mc:AlternateContent xmlns:mc="http://schemas.openxmlformats.org/markup-compatibility/2006">
          <mc:Choice Requires="x14">
            <control shapeId="1821" r:id="rId305" name="Check Box 797">
              <controlPr defaultSize="0" autoFill="0" autoLine="0" autoPict="0">
                <anchor moveWithCells="1">
                  <from>
                    <xdr:col>1</xdr:col>
                    <xdr:colOff>76200</xdr:colOff>
                    <xdr:row>184</xdr:row>
                    <xdr:rowOff>295275</xdr:rowOff>
                  </from>
                  <to>
                    <xdr:col>8</xdr:col>
                    <xdr:colOff>28575</xdr:colOff>
                    <xdr:row>186</xdr:row>
                    <xdr:rowOff>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27" id="{1F702314-21D2-4458-96E7-6E97CC692CC0}">
            <xm:f>AND(data!AD3=3)</xm:f>
            <x14:dxf>
              <fill>
                <patternFill>
                  <bgColor rgb="FFFF0000"/>
                </patternFill>
              </fill>
            </x14:dxf>
          </x14:cfRule>
          <xm:sqref>A37:A38</xm:sqref>
        </x14:conditionalFormatting>
        <x14:conditionalFormatting xmlns:xm="http://schemas.microsoft.com/office/excel/2006/main">
          <x14:cfRule type="expression" priority="328" id="{9E54F613-2E3A-40E6-B216-5ECAD6FBFD91}">
            <xm:f>data!KN3=3</xm:f>
            <x14:dxf>
              <fill>
                <patternFill>
                  <bgColor rgb="FF00B0F0"/>
                </patternFill>
              </fill>
            </x14:dxf>
          </x14:cfRule>
          <xm:sqref>E373:F373</xm:sqref>
        </x14:conditionalFormatting>
        <x14:conditionalFormatting xmlns:xm="http://schemas.microsoft.com/office/excel/2006/main">
          <x14:cfRule type="expression" priority="329" id="{AB3CA005-B6E6-4829-A97E-A2BF6CCC19CE}">
            <xm:f>data!KV3=1</xm:f>
            <x14:dxf>
              <fill>
                <patternFill>
                  <bgColor rgb="FF00B0F0"/>
                </patternFill>
              </fill>
            </x14:dxf>
          </x14:cfRule>
          <xm:sqref>E395:F395</xm:sqref>
        </x14:conditionalFormatting>
        <x14:conditionalFormatting xmlns:xm="http://schemas.microsoft.com/office/excel/2006/main">
          <x14:cfRule type="expression" priority="330" id="{809AB2E5-E780-4061-8C34-3CBE166D09CA}">
            <xm:f>data!#REF!=1</xm:f>
            <x14:dxf>
              <fill>
                <patternFill>
                  <bgColor rgb="FF00B0F0"/>
                </patternFill>
              </fill>
            </x14:dxf>
          </x14:cfRule>
          <xm:sqref>F347:G347</xm:sqref>
        </x14:conditionalFormatting>
        <x14:conditionalFormatting xmlns:xm="http://schemas.microsoft.com/office/excel/2006/main">
          <x14:cfRule type="expression" priority="331" id="{61033EDD-4A92-4414-A21D-73065A7C366B}">
            <xm:f>data!#REF!=3</xm:f>
            <x14:dxf>
              <fill>
                <patternFill>
                  <bgColor rgb="FF00B0F0"/>
                </patternFill>
              </fill>
            </x14:dxf>
          </x14:cfRule>
          <xm:sqref>F350:G350</xm:sqref>
        </x14:conditionalFormatting>
        <x14:conditionalFormatting xmlns:xm="http://schemas.microsoft.com/office/excel/2006/main">
          <x14:cfRule type="expression" priority="332" id="{D99BD94E-9981-4453-B583-25183303A228}">
            <xm:f>data!#REF!=1</xm:f>
            <x14:dxf>
              <fill>
                <patternFill>
                  <bgColor rgb="FF00B0F0"/>
                </patternFill>
              </fill>
            </x14:dxf>
          </x14:cfRule>
          <xm:sqref>G364:H364</xm:sqref>
        </x14:conditionalFormatting>
        <x14:conditionalFormatting xmlns:xm="http://schemas.microsoft.com/office/excel/2006/main">
          <x14:cfRule type="expression" priority="13" id="{02EC9FE6-DCBF-4D95-BDED-23E97C559EA8}">
            <xm:f>OR(data!LN3=2,data!LN3=3)</xm:f>
            <x14:dxf>
              <fill>
                <patternFill>
                  <bgColor rgb="FF00B0F0"/>
                </patternFill>
              </fill>
            </x14:dxf>
          </x14:cfRule>
          <xm:sqref>G427:H429</xm:sqref>
        </x14:conditionalFormatting>
        <x14:conditionalFormatting xmlns:xm="http://schemas.microsoft.com/office/excel/2006/main">
          <x14:cfRule type="expression" priority="333" id="{C2E70540-AB3D-490C-A378-0C6E8C4A36E7}">
            <xm:f>data!KI3=2</xm:f>
            <x14:dxf>
              <fill>
                <patternFill>
                  <bgColor rgb="FF00B0F0"/>
                </patternFill>
              </fill>
            </x14:dxf>
          </x14:cfRule>
          <xm:sqref>H349:I349</xm:sqref>
        </x14:conditionalFormatting>
        <x14:conditionalFormatting xmlns:xm="http://schemas.microsoft.com/office/excel/2006/main">
          <x14:cfRule type="expression" priority="334" id="{89338227-2CEA-4277-B68E-22648B4E0ABC}">
            <xm:f>data!KZ3=1</xm:f>
            <x14:dxf>
              <fill>
                <patternFill>
                  <bgColor rgb="FF00B0F0"/>
                </patternFill>
              </fill>
            </x14:dxf>
          </x14:cfRule>
          <xm:sqref>H411:I411</xm:sqref>
        </x14:conditionalFormatting>
        <x14:conditionalFormatting xmlns:xm="http://schemas.microsoft.com/office/excel/2006/main">
          <x14:cfRule type="expression" priority="335" id="{FF9634B9-B5C9-4369-9025-4155B3F2EC16}">
            <xm:f>data!KZ3=2</xm:f>
            <x14:dxf>
              <fill>
                <patternFill>
                  <bgColor rgb="FF00B0F0"/>
                </patternFill>
              </fill>
            </x14:dxf>
          </x14:cfRule>
          <xm:sqref>H412:I412</xm:sqref>
        </x14:conditionalFormatting>
        <x14:conditionalFormatting xmlns:xm="http://schemas.microsoft.com/office/excel/2006/main">
          <x14:cfRule type="expression" priority="336" id="{0D1CF202-3E7D-4F70-A134-A7B02734040E}">
            <xm:f>data!ML3=4</xm:f>
            <x14:dxf>
              <fill>
                <patternFill>
                  <bgColor rgb="FF00B0F0"/>
                </patternFill>
              </fill>
            </x14:dxf>
          </x14:cfRule>
          <xm:sqref>I477:J477</xm:sqref>
        </x14:conditionalFormatting>
        <x14:conditionalFormatting xmlns:xm="http://schemas.microsoft.com/office/excel/2006/main">
          <x14:cfRule type="expression" priority="337" id="{2B012BF2-18F7-44D3-B163-4CF2D8BAA45B}">
            <xm:f>data!ML3=5</xm:f>
            <x14:dxf>
              <fill>
                <patternFill>
                  <bgColor rgb="FF00B0F0"/>
                </patternFill>
              </fill>
            </x14:dxf>
          </x14:cfRule>
          <xm:sqref>I478:J478</xm:sqref>
        </x14:conditionalFormatting>
        <x14:conditionalFormatting xmlns:xm="http://schemas.microsoft.com/office/excel/2006/main">
          <x14:cfRule type="expression" priority="189" id="{E63F24FC-7910-46C2-8ED3-54980314F5D4}">
            <xm:f>data!AY3=1</xm:f>
            <x14:dxf>
              <fill>
                <patternFill>
                  <bgColor rgb="FF00B0F0"/>
                </patternFill>
              </fill>
            </x14:dxf>
          </x14:cfRule>
          <xm:sqref>J75</xm:sqref>
        </x14:conditionalFormatting>
        <x14:conditionalFormatting xmlns:xm="http://schemas.microsoft.com/office/excel/2006/main">
          <x14:cfRule type="expression" priority="231" id="{3165F81C-ACDB-4689-A8EA-9A2AF86C4601}">
            <xm:f>data!AY3=2</xm:f>
            <x14:dxf>
              <fill>
                <patternFill>
                  <bgColor rgb="FF00B0F0"/>
                </patternFill>
              </fill>
            </x14:dxf>
          </x14:cfRule>
          <xm:sqref>J76</xm:sqref>
        </x14:conditionalFormatting>
        <x14:conditionalFormatting xmlns:xm="http://schemas.microsoft.com/office/excel/2006/main">
          <x14:cfRule type="expression" priority="233" id="{97B7F491-D9D5-4DD4-8C5E-3BEFDC458E35}">
            <xm:f>data!AY3=3</xm:f>
            <x14:dxf>
              <fill>
                <patternFill>
                  <bgColor rgb="FF00B0F0"/>
                </patternFill>
              </fill>
            </x14:dxf>
          </x14:cfRule>
          <xm:sqref>J77</xm:sqref>
        </x14:conditionalFormatting>
        <x14:conditionalFormatting xmlns:xm="http://schemas.microsoft.com/office/excel/2006/main">
          <x14:cfRule type="expression" priority="341" id="{E6565921-F8F6-4DC3-8046-CB787C9F6AC3}">
            <xm:f>data!EX3=2</xm:f>
            <x14:dxf>
              <fill>
                <patternFill>
                  <bgColor rgb="FF00B0F0"/>
                </patternFill>
              </fill>
            </x14:dxf>
          </x14:cfRule>
          <xm:sqref>J179</xm:sqref>
        </x14:conditionalFormatting>
        <x14:conditionalFormatting xmlns:xm="http://schemas.microsoft.com/office/excel/2006/main">
          <x14:cfRule type="expression" priority="11" id="{59FD9190-9A5A-445E-ACAC-6EE2B02248BB}">
            <xm:f>data!HF3=1</xm:f>
            <x14:dxf>
              <fill>
                <patternFill>
                  <bgColor rgb="FF00B0F0"/>
                </patternFill>
              </fill>
            </x14:dxf>
          </x14:cfRule>
          <xm:sqref>J254:K254</xm:sqref>
        </x14:conditionalFormatting>
        <x14:conditionalFormatting xmlns:xm="http://schemas.microsoft.com/office/excel/2006/main">
          <x14:cfRule type="expression" priority="10" id="{A61CFD91-C627-4DFC-9B7A-57716488C42C}">
            <xm:f>data!HF3=2</xm:f>
            <x14:dxf>
              <fill>
                <patternFill>
                  <bgColor rgb="FF00B0F0"/>
                </patternFill>
              </fill>
            </x14:dxf>
          </x14:cfRule>
          <xm:sqref>J255:K255</xm:sqref>
        </x14:conditionalFormatting>
        <x14:conditionalFormatting xmlns:xm="http://schemas.microsoft.com/office/excel/2006/main">
          <x14:cfRule type="expression" priority="9" id="{7AAFC6E9-BC11-43BE-820D-EB0A2A8B2D7B}">
            <xm:f>data!HF3=3</xm:f>
            <x14:dxf>
              <fill>
                <patternFill>
                  <bgColor rgb="FF00B0F0"/>
                </patternFill>
              </fill>
            </x14:dxf>
          </x14:cfRule>
          <xm:sqref>J256:K256</xm:sqref>
        </x14:conditionalFormatting>
        <x14:conditionalFormatting xmlns:xm="http://schemas.microsoft.com/office/excel/2006/main">
          <x14:cfRule type="expression" priority="342" id="{ADEEA822-E1E8-4915-A5B2-239E0C850E8F}">
            <xm:f>data!KN3=1</xm:f>
            <x14:dxf>
              <fill>
                <patternFill>
                  <bgColor rgb="FF00B0F0"/>
                </patternFill>
              </fill>
            </x14:dxf>
          </x14:cfRule>
          <xm:sqref>J372:K372</xm:sqref>
        </x14:conditionalFormatting>
        <x14:conditionalFormatting xmlns:xm="http://schemas.microsoft.com/office/excel/2006/main">
          <x14:cfRule type="expression" priority="8" id="{84E27ED3-41A5-41B2-880E-7E7D4B9FE9D6}">
            <xm:f>data!MJ3=1</xm:f>
            <x14:dxf>
              <fill>
                <patternFill>
                  <bgColor rgb="FF00B0F0"/>
                </patternFill>
              </fill>
            </x14:dxf>
          </x14:cfRule>
          <xm:sqref>J462:K462</xm:sqref>
        </x14:conditionalFormatting>
        <x14:conditionalFormatting xmlns:xm="http://schemas.microsoft.com/office/excel/2006/main">
          <x14:cfRule type="expression" priority="7" id="{331BCA59-F7C5-4D7F-AFF3-F8D8107F03E0}">
            <xm:f>data!MJ3=2</xm:f>
            <x14:dxf>
              <fill>
                <patternFill>
                  <bgColor rgb="FF00B0F0"/>
                </patternFill>
              </fill>
            </x14:dxf>
          </x14:cfRule>
          <xm:sqref>J463:K463</xm:sqref>
        </x14:conditionalFormatting>
        <x14:conditionalFormatting xmlns:xm="http://schemas.microsoft.com/office/excel/2006/main">
          <x14:cfRule type="expression" priority="343" id="{471F2A2F-D2BF-47B2-A575-391B4B799891}">
            <xm:f>AND(data!AD3=2)</xm:f>
            <x14:dxf>
              <fill>
                <patternFill>
                  <bgColor rgb="FF00B0F0"/>
                </patternFill>
              </fill>
            </x14:dxf>
          </x14:cfRule>
          <xm:sqref>K32</xm:sqref>
        </x14:conditionalFormatting>
        <x14:conditionalFormatting xmlns:xm="http://schemas.microsoft.com/office/excel/2006/main">
          <x14:cfRule type="expression" priority="217" id="{D7BED094-7545-4A7E-977E-96EF07471B2D}">
            <xm:f>AND(data!AD3=1)</xm:f>
            <x14:dxf>
              <fill>
                <patternFill>
                  <bgColor rgb="FF00B0F0"/>
                </patternFill>
              </fill>
            </x14:dxf>
          </x14:cfRule>
          <xm:sqref>K31:L31</xm:sqref>
        </x14:conditionalFormatting>
        <x14:conditionalFormatting xmlns:xm="http://schemas.microsoft.com/office/excel/2006/main">
          <x14:cfRule type="expression" priority="346" id="{A12CD2DB-07AE-440F-8251-E44CB718BFFC}">
            <xm:f>data!EK3=3</xm:f>
            <x14:dxf>
              <fill>
                <patternFill>
                  <bgColor rgb="FF00B0F0"/>
                </patternFill>
              </fill>
            </x14:dxf>
          </x14:cfRule>
          <xm:sqref>K150:L150</xm:sqref>
        </x14:conditionalFormatting>
        <x14:conditionalFormatting xmlns:xm="http://schemas.microsoft.com/office/excel/2006/main">
          <x14:cfRule type="expression" priority="347" id="{7F9C295D-9BAD-43C2-92EB-CE5828A565DC}">
            <xm:f>data!LY3=1</xm:f>
            <x14:dxf>
              <fill>
                <patternFill>
                  <bgColor rgb="FF00B0F0"/>
                </patternFill>
              </fill>
            </x14:dxf>
          </x14:cfRule>
          <xm:sqref>L445:M445</xm:sqref>
        </x14:conditionalFormatting>
        <x14:conditionalFormatting xmlns:xm="http://schemas.microsoft.com/office/excel/2006/main">
          <x14:cfRule type="expression" priority="348" id="{41EBF313-2253-452A-967E-FAC6AD8B2FA9}">
            <xm:f>data!LY3=2</xm:f>
            <x14:dxf>
              <fill>
                <patternFill>
                  <bgColor rgb="FF00B0F0"/>
                </patternFill>
              </fill>
            </x14:dxf>
          </x14:cfRule>
          <xm:sqref>L446:M446</xm:sqref>
        </x14:conditionalFormatting>
        <x14:conditionalFormatting xmlns:xm="http://schemas.microsoft.com/office/excel/2006/main">
          <x14:cfRule type="expression" priority="349" id="{E6B90AB9-9238-4385-BCE2-2902C36DDF3A}">
            <xm:f>data!LY3=3</xm:f>
            <x14:dxf>
              <fill>
                <patternFill>
                  <bgColor rgb="FF00B0F0"/>
                </patternFill>
              </fill>
            </x14:dxf>
          </x14:cfRule>
          <xm:sqref>L447:M447</xm:sqref>
        </x14:conditionalFormatting>
        <x14:conditionalFormatting xmlns:xm="http://schemas.microsoft.com/office/excel/2006/main">
          <x14:cfRule type="expression" priority="350" id="{D780F923-31D5-4E7E-9BF1-9420632A55D7}">
            <xm:f>data!FZ3=4</xm:f>
            <x14:dxf>
              <fill>
                <patternFill>
                  <bgColor rgb="FF00B0F0"/>
                </patternFill>
              </fill>
            </x14:dxf>
          </x14:cfRule>
          <xm:sqref>M228:N228</xm:sqref>
        </x14:conditionalFormatting>
        <x14:conditionalFormatting xmlns:xm="http://schemas.microsoft.com/office/excel/2006/main">
          <x14:cfRule type="expression" priority="351" id="{09F814B6-0831-4FB8-87EA-384530103FA5}">
            <xm:f>data!IM3=1</xm:f>
            <x14:dxf>
              <fill>
                <patternFill>
                  <bgColor rgb="FF00B0F0"/>
                </patternFill>
              </fill>
            </x14:dxf>
          </x14:cfRule>
          <xm:sqref>M308:N308</xm:sqref>
        </x14:conditionalFormatting>
        <x14:conditionalFormatting xmlns:xm="http://schemas.microsoft.com/office/excel/2006/main">
          <x14:cfRule type="expression" priority="352" id="{4BF9A4BD-37D9-4E79-A53C-F330DC1814C5}">
            <xm:f>data!IM3=3</xm:f>
            <x14:dxf>
              <fill>
                <patternFill>
                  <bgColor rgb="FF00B0F0"/>
                </patternFill>
              </fill>
            </x14:dxf>
          </x14:cfRule>
          <xm:sqref>M310:N310</xm:sqref>
        </x14:conditionalFormatting>
        <x14:conditionalFormatting xmlns:xm="http://schemas.microsoft.com/office/excel/2006/main">
          <x14:cfRule type="expression" priority="353" id="{132D6A74-5EA3-4A72-B741-406B644FDDDF}">
            <xm:f>data!JK3=1</xm:f>
            <x14:dxf>
              <fill>
                <patternFill>
                  <bgColor rgb="FF00B0F0"/>
                </patternFill>
              </fill>
            </x14:dxf>
          </x14:cfRule>
          <xm:sqref>M328:N328</xm:sqref>
        </x14:conditionalFormatting>
        <x14:conditionalFormatting xmlns:xm="http://schemas.microsoft.com/office/excel/2006/main">
          <x14:cfRule type="expression" priority="354" id="{237A187E-3202-457C-B40D-7DA0919AB177}">
            <xm:f>data!JK3=3</xm:f>
            <x14:dxf>
              <fill>
                <patternFill>
                  <bgColor rgb="FF00B0F0"/>
                </patternFill>
              </fill>
            </x14:dxf>
          </x14:cfRule>
          <xm:sqref>M330:N330</xm:sqref>
        </x14:conditionalFormatting>
        <x14:conditionalFormatting xmlns:xm="http://schemas.microsoft.com/office/excel/2006/main">
          <x14:cfRule type="expression" priority="355" id="{49539CEF-54A0-43FF-849B-4E2B9C4D5EF0}">
            <xm:f>data!KL3=2</xm:f>
            <x14:dxf>
              <fill>
                <patternFill>
                  <bgColor rgb="FF00B0F0"/>
                </patternFill>
              </fill>
            </x14:dxf>
          </x14:cfRule>
          <xm:sqref>M364:N364</xm:sqref>
        </x14:conditionalFormatting>
        <x14:conditionalFormatting xmlns:xm="http://schemas.microsoft.com/office/excel/2006/main">
          <x14:cfRule type="expression" priority="356" id="{AAB105CD-C607-4ACC-B9DA-5A391FDF7B24}">
            <xm:f>data!KV3=2</xm:f>
            <x14:dxf>
              <fill>
                <patternFill>
                  <bgColor rgb="FF00B0F0"/>
                </patternFill>
              </fill>
            </x14:dxf>
          </x14:cfRule>
          <xm:sqref>M395:N395</xm:sqref>
        </x14:conditionalFormatting>
        <x14:conditionalFormatting xmlns:xm="http://schemas.microsoft.com/office/excel/2006/main">
          <x14:cfRule type="expression" priority="359" id="{00000000-000E-0000-0000-000061010000}">
            <xm:f>IF(OR(data!HP3=1,data!HQ3=2,data!HR3=3,data!HS3=4),1,0)</xm:f>
            <x14:dxf>
              <fill>
                <patternFill>
                  <bgColor rgb="FF00B0F0"/>
                </patternFill>
              </fill>
            </x14:dxf>
          </x14:cfRule>
          <xm:sqref>N271</xm:sqref>
        </x14:conditionalFormatting>
        <x14:conditionalFormatting xmlns:xm="http://schemas.microsoft.com/office/excel/2006/main">
          <x14:cfRule type="expression" priority="361" id="{E3393709-C740-46F8-8E10-115FD45378E0}">
            <xm:f>data!KN3=4</xm:f>
            <x14:dxf>
              <fill>
                <patternFill>
                  <bgColor rgb="FF00B0F0"/>
                </patternFill>
              </fill>
            </x14:dxf>
          </x14:cfRule>
          <xm:sqref>P373:Q373</xm:sqref>
        </x14:conditionalFormatting>
        <x14:conditionalFormatting xmlns:xm="http://schemas.microsoft.com/office/excel/2006/main">
          <x14:cfRule type="expression" priority="362" id="{2324A34F-4F8C-47BF-B004-9AE2F47069A9}">
            <xm:f>data!EX3=1</xm:f>
            <x14:dxf>
              <fill>
                <patternFill>
                  <bgColor rgb="FF00B0F0"/>
                </patternFill>
              </fill>
            </x14:dxf>
          </x14:cfRule>
          <xm:sqref>Q179</xm:sqref>
        </x14:conditionalFormatting>
        <x14:conditionalFormatting xmlns:xm="http://schemas.microsoft.com/office/excel/2006/main">
          <x14:cfRule type="expression" priority="363" id="{8F3EEC66-C95B-4F12-AE24-8ACBCF6B0A48}">
            <xm:f>data!FM3=2</xm:f>
            <x14:dxf>
              <fill>
                <patternFill>
                  <bgColor rgb="FF00B0F0"/>
                </patternFill>
              </fill>
            </x14:dxf>
          </x14:cfRule>
          <xm:sqref>Q195</xm:sqref>
        </x14:conditionalFormatting>
        <x14:conditionalFormatting xmlns:xm="http://schemas.microsoft.com/office/excel/2006/main">
          <x14:cfRule type="expression" priority="364" id="{88F6AB26-E2B4-4A1B-9201-E5EDC79BB3A2}">
            <xm:f>data!FM3=3</xm:f>
            <x14:dxf>
              <fill>
                <patternFill>
                  <bgColor rgb="FF00B0F0"/>
                </patternFill>
              </fill>
            </x14:dxf>
          </x14:cfRule>
          <xm:sqref>Q196</xm:sqref>
        </x14:conditionalFormatting>
        <x14:conditionalFormatting xmlns:xm="http://schemas.microsoft.com/office/excel/2006/main">
          <x14:cfRule type="expression" priority="365" id="{7F2FECE6-0EB2-47E0-AD9A-CEB46293B720}">
            <xm:f>data!FM3=1</xm:f>
            <x14:dxf>
              <fill>
                <patternFill>
                  <bgColor rgb="FF00B0F0"/>
                </patternFill>
              </fill>
            </x14:dxf>
          </x14:cfRule>
          <xm:sqref>Q194:R194</xm:sqref>
        </x14:conditionalFormatting>
        <x14:conditionalFormatting xmlns:xm="http://schemas.microsoft.com/office/excel/2006/main">
          <x14:cfRule type="expression" priority="3" id="{A7488CCD-5899-4487-A1D5-6AA5C584D102}">
            <xm:f>IF(OR(data!IB3=1,data!IC3=2,data!ID3=3,data!IE3=4,data!IF3=5),1,0)</xm:f>
            <x14:dxf>
              <fill>
                <patternFill>
                  <bgColor rgb="FF00B0F0"/>
                </patternFill>
              </fill>
            </x14:dxf>
          </x14:cfRule>
          <xm:sqref>Q288:R288</xm:sqref>
        </x14:conditionalFormatting>
        <x14:conditionalFormatting xmlns:xm="http://schemas.microsoft.com/office/excel/2006/main">
          <x14:cfRule type="expression" priority="366" id="{98544CDF-DEB0-4B64-8704-343CBD5F3551}">
            <xm:f>OR(data!ML3=1,data!ML3=2,data!ML3=3)</xm:f>
            <x14:dxf>
              <fill>
                <patternFill>
                  <bgColor rgb="FF00B0F0"/>
                </patternFill>
              </fill>
            </x14:dxf>
          </x14:cfRule>
          <xm:sqref>Q478:R478</xm:sqref>
        </x14:conditionalFormatting>
        <x14:conditionalFormatting xmlns:xm="http://schemas.microsoft.com/office/excel/2006/main">
          <x14:cfRule type="expression" priority="368" id="{DB503F5A-43B2-467A-BD4D-618BCA773EA7}">
            <xm:f>data!FM3=4</xm:f>
            <x14:dxf>
              <fill>
                <patternFill>
                  <bgColor rgb="FF00B0F0"/>
                </patternFill>
              </fill>
            </x14:dxf>
          </x14:cfRule>
          <xm:sqref>R197:S198</xm:sqref>
        </x14:conditionalFormatting>
        <x14:conditionalFormatting xmlns:xm="http://schemas.microsoft.com/office/excel/2006/main">
          <x14:cfRule type="expression" priority="369" id="{661A6E84-3FB8-4A66-9D35-55126C5C4E9E}">
            <xm:f>data!KN3=2</xm:f>
            <x14:dxf>
              <fill>
                <patternFill>
                  <bgColor rgb="FF00B0F0"/>
                </patternFill>
              </fill>
            </x14:dxf>
          </x14:cfRule>
          <xm:sqref>S372:T372</xm:sqref>
        </x14:conditionalFormatting>
        <x14:conditionalFormatting xmlns:xm="http://schemas.microsoft.com/office/excel/2006/main">
          <x14:cfRule type="expression" priority="20" id="{71E1AA62-31A8-4C7D-8E79-AA95F875EE55}">
            <xm:f>AND(data!X3=5,data!Y3=0)</xm:f>
            <x14:dxf>
              <fill>
                <patternFill>
                  <bgColor rgb="FFFF0000"/>
                </patternFill>
              </fill>
            </x14:dxf>
          </x14:cfRule>
          <xm:sqref>V26</xm:sqref>
        </x14:conditionalFormatting>
        <x14:conditionalFormatting xmlns:xm="http://schemas.microsoft.com/office/excel/2006/main">
          <x14:cfRule type="expression" priority="165" id="{F1A7DE92-99FA-4D37-BC56-43708EA90A98}">
            <xm:f>AND(data!W3=2,data!X3=0)</xm:f>
            <x14:dxf>
              <fill>
                <patternFill>
                  <bgColor rgb="FFFF0000"/>
                </patternFill>
              </fill>
            </x14:dxf>
          </x14:cfRule>
          <xm:sqref>V27</xm:sqref>
        </x14:conditionalFormatting>
        <x14:conditionalFormatting xmlns:xm="http://schemas.microsoft.com/office/excel/2006/main">
          <x14:cfRule type="expression" priority="163" id="{4CE88BC6-F33B-4488-A669-F9F86CA3B548}">
            <xm:f>AND(data!W3=3,data!Z3=0)</xm:f>
            <x14:dxf>
              <fill>
                <patternFill>
                  <bgColor rgb="FFFF0000"/>
                </patternFill>
              </fill>
            </x14:dxf>
          </x14:cfRule>
          <xm:sqref>V28</xm:sqref>
        </x14:conditionalFormatting>
        <x14:conditionalFormatting xmlns:xm="http://schemas.microsoft.com/office/excel/2006/main">
          <x14:cfRule type="expression" priority="164" id="{24BC9C1E-6355-467D-BAB6-DF78E96CFE29}">
            <xm:f>AND(data!W3=4,data!AA3=0)</xm:f>
            <x14:dxf>
              <fill>
                <patternFill>
                  <bgColor rgb="FFFF0000"/>
                </patternFill>
              </fill>
            </x14:dxf>
          </x14:cfRule>
          <xm:sqref>V29</xm:sqref>
        </x14:conditionalFormatting>
        <x14:conditionalFormatting xmlns:xm="http://schemas.microsoft.com/office/excel/2006/main">
          <x14:cfRule type="expression" priority="17" id="{6FC4BE76-4972-4541-AB11-08FAB57CD0F6}">
            <xm:f>AND(data!AD3=2,data!AE3=0)</xm:f>
            <x14:dxf>
              <fill>
                <patternFill>
                  <bgColor rgb="FFFF0000"/>
                </patternFill>
              </fill>
            </x14:dxf>
          </x14:cfRule>
          <xm:sqref>V33</xm:sqref>
        </x14:conditionalFormatting>
        <x14:conditionalFormatting xmlns:xm="http://schemas.microsoft.com/office/excel/2006/main">
          <x14:cfRule type="expression" priority="157" id="{82C18C57-F2E7-43CA-AD53-9A15E0ED1DBB}">
            <xm:f>AND(data!AD3=3,data!AF3=0)</xm:f>
            <x14:dxf>
              <fill>
                <patternFill>
                  <bgColor rgb="FFFF0000"/>
                </patternFill>
              </fill>
            </x14:dxf>
          </x14:cfRule>
          <xm:sqref>V35</xm:sqref>
        </x14:conditionalFormatting>
        <x14:conditionalFormatting xmlns:xm="http://schemas.microsoft.com/office/excel/2006/main">
          <x14:cfRule type="expression" priority="15" id="{E35AA3B8-A1EB-42E5-92AE-75F4D6BFA105}">
            <xm:f>AND(data!AD3=3,data!AG3=0)</xm:f>
            <x14:dxf>
              <fill>
                <patternFill>
                  <bgColor rgb="FFFF0000"/>
                </patternFill>
              </fill>
            </x14:dxf>
          </x14:cfRule>
          <xm:sqref>V36</xm:sqref>
        </x14:conditionalFormatting>
        <x14:conditionalFormatting xmlns:xm="http://schemas.microsoft.com/office/excel/2006/main">
          <x14:cfRule type="expression" priority="194" id="{7426D386-3E4E-4241-8238-0A02134D74DE}">
            <xm:f>AND(data!AI3=3,data!AJ3=0)</xm:f>
            <x14:dxf>
              <fill>
                <patternFill>
                  <bgColor rgb="FFFF0000"/>
                </patternFill>
              </fill>
            </x14:dxf>
          </x14:cfRule>
          <xm:sqref>V45</xm:sqref>
        </x14:conditionalFormatting>
        <x14:conditionalFormatting xmlns:xm="http://schemas.microsoft.com/office/excel/2006/main">
          <x14:cfRule type="expression" priority="215" id="{2897BB42-569C-424C-8BC9-8CE55EDBAEE0}">
            <xm:f>AND(data!AM3=1,data!AQ3=0)</xm:f>
            <x14:dxf>
              <fill>
                <patternFill>
                  <bgColor rgb="FFFF0000"/>
                </patternFill>
              </fill>
            </x14:dxf>
          </x14:cfRule>
          <xm:sqref>V55</xm:sqref>
        </x14:conditionalFormatting>
        <x14:conditionalFormatting xmlns:xm="http://schemas.microsoft.com/office/excel/2006/main">
          <x14:cfRule type="expression" priority="193" id="{6012E2A0-F105-4AC1-A315-97FDF59CE63B}">
            <xm:f>AND(data!AN3=2,data!AR3=0)</xm:f>
            <x14:dxf>
              <fill>
                <patternFill>
                  <bgColor rgb="FFFF0000"/>
                </patternFill>
              </fill>
            </x14:dxf>
          </x14:cfRule>
          <xm:sqref>V56</xm:sqref>
        </x14:conditionalFormatting>
        <x14:conditionalFormatting xmlns:xm="http://schemas.microsoft.com/office/excel/2006/main">
          <x14:cfRule type="expression" priority="192" id="{88A43403-8731-4AC9-8242-6ABFCD96E6D6}">
            <xm:f>AND(data!AO3=3,data!AS3=0)</xm:f>
            <x14:dxf>
              <fill>
                <patternFill>
                  <bgColor rgb="FFFF0000"/>
                </patternFill>
              </fill>
            </x14:dxf>
          </x14:cfRule>
          <xm:sqref>V57</xm:sqref>
        </x14:conditionalFormatting>
        <x14:conditionalFormatting xmlns:xm="http://schemas.microsoft.com/office/excel/2006/main">
          <x14:cfRule type="expression" priority="191" id="{69D58ED6-8870-48BB-A387-BD53A9FAC407}">
            <xm:f>AND(data!AP3=4,data!AT3=0)</xm:f>
            <x14:dxf>
              <fill>
                <patternFill>
                  <bgColor rgb="FFFF0000"/>
                </patternFill>
              </fill>
            </x14:dxf>
          </x14:cfRule>
          <xm:sqref>V58</xm:sqref>
        </x14:conditionalFormatting>
        <x14:conditionalFormatting xmlns:xm="http://schemas.microsoft.com/office/excel/2006/main">
          <x14:cfRule type="expression" priority="214" id="{2897BB42-569C-424C-8BC9-8CE55EDBAEE0}">
            <xm:f>AND(data!AV3=1,data!AW3=0)</xm:f>
            <x14:dxf>
              <fill>
                <patternFill>
                  <bgColor rgb="FFFF0000"/>
                </patternFill>
              </fill>
            </x14:dxf>
          </x14:cfRule>
          <xm:sqref>V67</xm:sqref>
        </x14:conditionalFormatting>
        <x14:conditionalFormatting xmlns:xm="http://schemas.microsoft.com/office/excel/2006/main">
          <x14:cfRule type="expression" priority="190" id="{4C79ED37-78F3-458C-89C6-BB4A5892B0FF}">
            <xm:f>AND(data!AV3=2,data!AX3=0)</xm:f>
            <x14:dxf>
              <fill>
                <patternFill>
                  <bgColor rgb="FFFF0000"/>
                </patternFill>
              </fill>
            </x14:dxf>
          </x14:cfRule>
          <xm:sqref>V68</xm:sqref>
        </x14:conditionalFormatting>
        <x14:conditionalFormatting xmlns:xm="http://schemas.microsoft.com/office/excel/2006/main">
          <x14:cfRule type="expression" priority="176" id="{9CCAAACE-0250-41CC-93A6-1558BB590419}">
            <xm:f>AND(data!$EI$3=1,data!$EM$3=0)</xm:f>
            <x14:dxf>
              <fill>
                <patternFill>
                  <bgColor rgb="FFFF0000"/>
                </patternFill>
              </fill>
            </x14:dxf>
          </x14:cfRule>
          <xm:sqref>V148</xm:sqref>
        </x14:conditionalFormatting>
        <x14:conditionalFormatting xmlns:xm="http://schemas.microsoft.com/office/excel/2006/main">
          <x14:cfRule type="expression" priority="175" id="{D32857FB-9C56-49E1-BBEB-2A0ACCA629CB}">
            <xm:f>AND(data!$EJ$3=2,data!$EN$3=0)</xm:f>
            <x14:dxf>
              <fill>
                <patternFill>
                  <bgColor rgb="FFFF0000"/>
                </patternFill>
              </fill>
            </x14:dxf>
          </x14:cfRule>
          <xm:sqref>V149</xm:sqref>
        </x14:conditionalFormatting>
        <x14:conditionalFormatting xmlns:xm="http://schemas.microsoft.com/office/excel/2006/main">
          <x14:cfRule type="expression" priority="385" id="{389B59BD-2B67-4037-AF3E-504050C38B69}">
            <xm:f>AND(data!EK3=3,data!EO3=0)</xm:f>
            <x14:dxf>
              <fill>
                <patternFill>
                  <bgColor rgb="FFFF0000"/>
                </patternFill>
              </fill>
            </x14:dxf>
          </x14:cfRule>
          <xm:sqref>V155</xm:sqref>
        </x14:conditionalFormatting>
        <x14:conditionalFormatting xmlns:xm="http://schemas.microsoft.com/office/excel/2006/main">
          <x14:cfRule type="expression" priority="506" id="{CA991C58-4FA6-485C-8479-CBD71BBB125F}">
            <xm:f>AND(data!ER3=1,data!ES3=0,data!SU3=0)</xm:f>
            <x14:dxf>
              <fill>
                <patternFill>
                  <bgColor rgb="FFFF0000"/>
                </patternFill>
              </fill>
            </x14:dxf>
          </x14:cfRule>
          <xm:sqref>V163</xm:sqref>
        </x14:conditionalFormatting>
        <x14:conditionalFormatting xmlns:xm="http://schemas.microsoft.com/office/excel/2006/main">
          <x14:cfRule type="expression" priority="387" id="{AD969659-9596-4604-9AEC-F7EF2006C41E}">
            <xm:f>OR(AND(data!ES3=0, data!ET3&lt;&gt;0), AND(data!ES3&lt;&gt;0, data!ET3=0))</xm:f>
            <x14:dxf>
              <fill>
                <patternFill>
                  <bgColor rgb="FFFF0000"/>
                </patternFill>
              </fill>
            </x14:dxf>
          </x14:cfRule>
          <xm:sqref>V164</xm:sqref>
        </x14:conditionalFormatting>
        <x14:conditionalFormatting xmlns:xm="http://schemas.microsoft.com/office/excel/2006/main">
          <x14:cfRule type="expression" priority="5" id="{D4C37E12-7952-48F7-8709-EA194409C578}">
            <xm:f>AND(data!EU3=1,data!EV3=0)</xm:f>
            <x14:dxf>
              <fill>
                <patternFill>
                  <bgColor rgb="FFFF0000"/>
                </patternFill>
              </fill>
            </x14:dxf>
          </x14:cfRule>
          <xm:sqref>V168</xm:sqref>
        </x14:conditionalFormatting>
        <x14:conditionalFormatting xmlns:xm="http://schemas.microsoft.com/office/excel/2006/main">
          <x14:cfRule type="expression" priority="149" id="{6535CFCE-1932-459E-A16E-18D1DDEC8BEC}">
            <xm:f>AND(data!EU3=2,data!EW3=0)</xm:f>
            <x14:dxf>
              <fill>
                <patternFill>
                  <bgColor rgb="FFFF0000"/>
                </patternFill>
              </fill>
            </x14:dxf>
          </x14:cfRule>
          <xm:sqref>V170</xm:sqref>
        </x14:conditionalFormatting>
        <x14:conditionalFormatting xmlns:xm="http://schemas.microsoft.com/office/excel/2006/main">
          <x14:cfRule type="expression" priority="509" id="{4E280D3C-025B-4E31-B631-640461CE9F24}">
            <xm:f>AND(data!FD3=5,data!FE3=0)</xm:f>
            <x14:dxf>
              <fill>
                <patternFill>
                  <bgColor rgb="FFFF0000"/>
                </patternFill>
              </fill>
            </x14:dxf>
          </x14:cfRule>
          <xm:sqref>V186</xm:sqref>
        </x14:conditionalFormatting>
        <x14:conditionalFormatting xmlns:xm="http://schemas.microsoft.com/office/excel/2006/main">
          <x14:cfRule type="expression" priority="390" id="{6A88D74B-C56F-45F9-96AE-93280EFDA3F2}">
            <xm:f>AND(data!FK3=5,data!FL3=0)</xm:f>
            <x14:dxf>
              <fill>
                <patternFill>
                  <bgColor rgb="FFFF0000"/>
                </patternFill>
              </fill>
            </x14:dxf>
          </x14:cfRule>
          <xm:sqref>V187</xm:sqref>
        </x14:conditionalFormatting>
        <x14:conditionalFormatting xmlns:xm="http://schemas.microsoft.com/office/excel/2006/main">
          <x14:cfRule type="expression" priority="391" id="{29896CE6-2A52-4181-B370-A719DC4FCC48}">
            <xm:f>AND(data!FM3=1,data!FN3=0)</xm:f>
            <x14:dxf>
              <fill>
                <patternFill>
                  <bgColor rgb="FFFF0000"/>
                </patternFill>
              </fill>
            </x14:dxf>
          </x14:cfRule>
          <xm:sqref>V194</xm:sqref>
        </x14:conditionalFormatting>
        <x14:conditionalFormatting xmlns:xm="http://schemas.microsoft.com/office/excel/2006/main">
          <x14:cfRule type="expression" priority="392" id="{97FB7E6F-C183-4D78-9F7F-2FB8EA42677C}">
            <xm:f>AND(data!FM3=2,data!FO3=0)</xm:f>
            <x14:dxf>
              <fill>
                <patternFill>
                  <bgColor rgb="FFFF0000"/>
                </patternFill>
              </fill>
            </x14:dxf>
          </x14:cfRule>
          <xm:sqref>V195</xm:sqref>
        </x14:conditionalFormatting>
        <x14:conditionalFormatting xmlns:xm="http://schemas.microsoft.com/office/excel/2006/main">
          <x14:cfRule type="expression" priority="393" id="{D6E05F6D-F29B-4ED2-91FC-DAED501563EC}">
            <xm:f>AND(data!FM3=3, OR(data!FP3=0,data!FQ3=0))</xm:f>
            <x14:dxf>
              <fill>
                <patternFill>
                  <bgColor rgb="FFFF0000"/>
                </patternFill>
              </fill>
            </x14:dxf>
          </x14:cfRule>
          <xm:sqref>V196</xm:sqref>
        </x14:conditionalFormatting>
        <x14:conditionalFormatting xmlns:xm="http://schemas.microsoft.com/office/excel/2006/main">
          <x14:cfRule type="expression" priority="394" id="{181957D0-898D-43C5-B926-7025E251AFC5}">
            <xm:f>AND(data!FM3=4,data!FR3=0)</xm:f>
            <x14:dxf>
              <fill>
                <patternFill>
                  <bgColor rgb="FFFF0000"/>
                </patternFill>
              </fill>
            </x14:dxf>
          </x14:cfRule>
          <xm:sqref>V199</xm:sqref>
        </x14:conditionalFormatting>
        <x14:conditionalFormatting xmlns:xm="http://schemas.microsoft.com/office/excel/2006/main">
          <x14:cfRule type="expression" priority="395" id="{BEE9C4DF-C145-40F3-AF30-1D51DD105199}">
            <xm:f>AND(data!FW3=1,data!GF3=0)</xm:f>
            <x14:dxf>
              <fill>
                <patternFill>
                  <bgColor rgb="FFFF0000"/>
                </patternFill>
              </fill>
            </x14:dxf>
          </x14:cfRule>
          <xm:sqref>V225</xm:sqref>
        </x14:conditionalFormatting>
        <x14:conditionalFormatting xmlns:xm="http://schemas.microsoft.com/office/excel/2006/main">
          <x14:cfRule type="expression" priority="396" id="{7524E8A5-E6BB-4119-BBBE-1DCAF062AAD0}">
            <xm:f>AND(data!FX3=2, OR(data!GG3=0,data!GI3=0))</xm:f>
            <x14:dxf>
              <fill>
                <patternFill>
                  <bgColor rgb="FFFF0000"/>
                </patternFill>
              </fill>
            </x14:dxf>
          </x14:cfRule>
          <xm:sqref>V226</xm:sqref>
        </x14:conditionalFormatting>
        <x14:conditionalFormatting xmlns:xm="http://schemas.microsoft.com/office/excel/2006/main">
          <x14:cfRule type="expression" priority="397" id="{3B123658-6AD4-4702-8893-6CEE69662B84}">
            <xm:f>AND(data!FY3=3, OR(data!GH3=0,data!GJ3=0))</xm:f>
            <x14:dxf>
              <fill>
                <patternFill>
                  <bgColor rgb="FFFF0000"/>
                </patternFill>
              </fill>
            </x14:dxf>
          </x14:cfRule>
          <xm:sqref>V227</xm:sqref>
        </x14:conditionalFormatting>
        <x14:conditionalFormatting xmlns:xm="http://schemas.microsoft.com/office/excel/2006/main">
          <x14:cfRule type="expression" priority="398" id="{08AA3B40-528C-4722-920E-CA8D8AA199E4}">
            <xm:f>AND(data!FZ3=4,data!GK3=0)</xm:f>
            <x14:dxf>
              <fill>
                <patternFill>
                  <bgColor rgb="FFFF0000"/>
                </patternFill>
              </fill>
            </x14:dxf>
          </x14:cfRule>
          <xm:sqref>V228</xm:sqref>
        </x14:conditionalFormatting>
        <x14:conditionalFormatting xmlns:xm="http://schemas.microsoft.com/office/excel/2006/main">
          <x14:cfRule type="expression" priority="399" id="{D6071B60-C1EC-44C4-9B3C-CDE06F7C49B5}">
            <xm:f>AND(data!GA3=5,data!GL3=0)</xm:f>
            <x14:dxf>
              <fill>
                <patternFill>
                  <bgColor rgb="FFFF0000"/>
                </patternFill>
              </fill>
            </x14:dxf>
          </x14:cfRule>
          <xm:sqref>V229</xm:sqref>
        </x14:conditionalFormatting>
        <x14:conditionalFormatting xmlns:xm="http://schemas.microsoft.com/office/excel/2006/main">
          <x14:cfRule type="expression" priority="400" id="{4D9F3F8F-49BE-401E-9BEF-7E0317E554E6}">
            <xm:f>AND(data!GB3=6, data!GM3=0)</xm:f>
            <x14:dxf>
              <fill>
                <patternFill>
                  <bgColor rgb="FFFF0000"/>
                </patternFill>
              </fill>
            </x14:dxf>
          </x14:cfRule>
          <xm:sqref>V230</xm:sqref>
        </x14:conditionalFormatting>
        <x14:conditionalFormatting xmlns:xm="http://schemas.microsoft.com/office/excel/2006/main">
          <x14:cfRule type="expression" priority="401" id="{232EB439-B329-4000-8B9B-E0E85F5C35D1}">
            <xm:f>AND(data!GC3=7,data!GN3=0)</xm:f>
            <x14:dxf>
              <fill>
                <patternFill>
                  <bgColor rgb="FFFF0000"/>
                </patternFill>
              </fill>
            </x14:dxf>
          </x14:cfRule>
          <xm:sqref>V231</xm:sqref>
        </x14:conditionalFormatting>
        <x14:conditionalFormatting xmlns:xm="http://schemas.microsoft.com/office/excel/2006/main">
          <x14:cfRule type="expression" priority="402" id="{9653ED06-5BE9-465C-AAB9-19CA29E9B8CB}">
            <xm:f>AND(data!GD3=8,data!GO3=0)</xm:f>
            <x14:dxf>
              <fill>
                <patternFill>
                  <bgColor rgb="FFFF0000"/>
                </patternFill>
              </fill>
            </x14:dxf>
          </x14:cfRule>
          <xm:sqref>V232</xm:sqref>
        </x14:conditionalFormatting>
        <x14:conditionalFormatting xmlns:xm="http://schemas.microsoft.com/office/excel/2006/main">
          <x14:cfRule type="expression" priority="403" id="{0E3813E2-3E02-485A-A7A0-38D53629D372}">
            <xm:f>AND(data!GE3=9,OR(data!GP3=0,data!GQ3=0,data!GR3=0))</xm:f>
            <x14:dxf>
              <fill>
                <patternFill>
                  <bgColor rgb="FFFF0000"/>
                </patternFill>
              </fill>
            </x14:dxf>
          </x14:cfRule>
          <xm:sqref>V233</xm:sqref>
        </x14:conditionalFormatting>
        <x14:conditionalFormatting xmlns:xm="http://schemas.microsoft.com/office/excel/2006/main">
          <x14:cfRule type="expression" priority="404" id="{D5CDCABD-E740-4319-8CCE-F66CD4F007C3}">
            <xm:f>AND(data!GY3=1,data!GZ3=0)</xm:f>
            <x14:dxf>
              <fill>
                <patternFill>
                  <bgColor rgb="FFFF0000"/>
                </patternFill>
              </fill>
            </x14:dxf>
          </x14:cfRule>
          <xm:sqref>V239</xm:sqref>
        </x14:conditionalFormatting>
        <x14:conditionalFormatting xmlns:xm="http://schemas.microsoft.com/office/excel/2006/main">
          <x14:cfRule type="expression" priority="405" id="{44C8DB07-39EB-4076-914D-BA92827D18AC}">
            <xm:f>AND(data!GY3=2,data!HA3=0)</xm:f>
            <x14:dxf>
              <fill>
                <patternFill>
                  <bgColor rgb="FFFF0000"/>
                </patternFill>
              </fill>
            </x14:dxf>
          </x14:cfRule>
          <xm:sqref>V241</xm:sqref>
        </x14:conditionalFormatting>
        <x14:conditionalFormatting xmlns:xm="http://schemas.microsoft.com/office/excel/2006/main">
          <x14:cfRule type="expression" priority="14" id="{63970DD3-0F0F-4BD1-86D0-C2A55F6DFD83}">
            <xm:f>AND(data!FZ3=4,OR(data!HB3=0,data!HC3=0,data!HD3=0))</xm:f>
            <x14:dxf>
              <fill>
                <patternFill>
                  <bgColor rgb="FFFF0000"/>
                </patternFill>
              </fill>
            </x14:dxf>
          </x14:cfRule>
          <xm:sqref>V245</xm:sqref>
        </x14:conditionalFormatting>
        <x14:conditionalFormatting xmlns:xm="http://schemas.microsoft.com/office/excel/2006/main">
          <x14:cfRule type="expression" priority="4" id="{C0594EDD-102D-46D3-B7CE-93238FBA65C7}">
            <xm:f>AND(data!HM3=3,data!HN3=0)</xm:f>
            <x14:dxf>
              <fill>
                <patternFill>
                  <bgColor rgb="FFFF0000"/>
                </patternFill>
              </fill>
            </x14:dxf>
          </x14:cfRule>
          <xm:sqref>V267</xm:sqref>
        </x14:conditionalFormatting>
        <x14:conditionalFormatting xmlns:xm="http://schemas.microsoft.com/office/excel/2006/main">
          <x14:cfRule type="expression" priority="406" id="{D410D8BD-470B-43A2-9A78-6CB73EE25CE3}">
            <xm:f>AND(data!HS3=4,data!HT3=0)</xm:f>
            <x14:dxf>
              <fill>
                <patternFill>
                  <bgColor rgb="FFFF0000"/>
                </patternFill>
              </fill>
            </x14:dxf>
          </x14:cfRule>
          <xm:sqref>V274</xm:sqref>
        </x14:conditionalFormatting>
        <x14:conditionalFormatting xmlns:xm="http://schemas.microsoft.com/office/excel/2006/main">
          <x14:cfRule type="expression" priority="407" id="{DDBEE595-1E8A-4593-9ADC-A4F2756988AB}">
            <xm:f>AND(data!HW3=2,data!HY3=0)</xm:f>
            <x14:dxf>
              <fill>
                <patternFill>
                  <bgColor rgb="FFFF0000"/>
                </patternFill>
              </fill>
            </x14:dxf>
          </x14:cfRule>
          <xm:sqref>V279</xm:sqref>
        </x14:conditionalFormatting>
        <x14:conditionalFormatting xmlns:xm="http://schemas.microsoft.com/office/excel/2006/main">
          <x14:cfRule type="expression" priority="408" id="{F96E39DC-E773-4A82-BFBC-753CA54A9990}">
            <xm:f>AND(data!HX3=3,data!HZ3=0)</xm:f>
            <x14:dxf>
              <fill>
                <patternFill>
                  <bgColor rgb="FFFF0000"/>
                </patternFill>
              </fill>
            </x14:dxf>
          </x14:cfRule>
          <xm:sqref>V280</xm:sqref>
        </x14:conditionalFormatting>
        <x14:conditionalFormatting xmlns:xm="http://schemas.microsoft.com/office/excel/2006/main">
          <x14:cfRule type="expression" priority="409" id="{AE36A704-4F29-4567-BFDD-895053D4103A}">
            <xm:f>AND(data!IC3=2,data!IG3=0)</xm:f>
            <x14:dxf>
              <fill>
                <patternFill>
                  <bgColor rgb="FFFF0000"/>
                </patternFill>
              </fill>
            </x14:dxf>
          </x14:cfRule>
          <xm:sqref>V285</xm:sqref>
        </x14:conditionalFormatting>
        <x14:conditionalFormatting xmlns:xm="http://schemas.microsoft.com/office/excel/2006/main">
          <x14:cfRule type="expression" priority="410" id="{2D60ABEB-A18D-4C69-9520-57D14DE4ACFE}">
            <xm:f>AND(data!ID3=3,data!IH3=0)</xm:f>
            <x14:dxf>
              <fill>
                <patternFill>
                  <bgColor rgb="FFFF0000"/>
                </patternFill>
              </fill>
            </x14:dxf>
          </x14:cfRule>
          <xm:sqref>V286</xm:sqref>
        </x14:conditionalFormatting>
        <x14:conditionalFormatting xmlns:xm="http://schemas.microsoft.com/office/excel/2006/main">
          <x14:cfRule type="expression" priority="411" id="{CFCDC00E-809F-4307-9783-395FA10F29F8}">
            <xm:f>AND(data!IE3=4,data!II3=0)</xm:f>
            <x14:dxf>
              <fill>
                <patternFill>
                  <bgColor rgb="FFFF0000"/>
                </patternFill>
              </fill>
            </x14:dxf>
          </x14:cfRule>
          <xm:sqref>V287</xm:sqref>
        </x14:conditionalFormatting>
        <x14:conditionalFormatting xmlns:xm="http://schemas.microsoft.com/office/excel/2006/main">
          <x14:cfRule type="expression" priority="412" id="{1958EB24-B3A8-4EB5-89D0-74E09AC5F67A}">
            <xm:f>AND(data!IJ3=1,data!IK3=0)</xm:f>
            <x14:dxf>
              <fill>
                <patternFill>
                  <bgColor rgb="FFFF0000"/>
                </patternFill>
              </fill>
            </x14:dxf>
          </x14:cfRule>
          <xm:sqref>V292</xm:sqref>
        </x14:conditionalFormatting>
        <x14:conditionalFormatting xmlns:xm="http://schemas.microsoft.com/office/excel/2006/main">
          <x14:cfRule type="expression" priority="413" id="{2EC9D7D1-F8D5-4A3C-9EF2-EBB351DC2665}">
            <xm:f>AND(data!IM3=1,data!IN3=0)</xm:f>
            <x14:dxf>
              <fill>
                <patternFill>
                  <bgColor rgb="FFFF0000"/>
                </patternFill>
              </fill>
            </x14:dxf>
          </x14:cfRule>
          <xm:sqref>V308</xm:sqref>
        </x14:conditionalFormatting>
        <x14:conditionalFormatting xmlns:xm="http://schemas.microsoft.com/office/excel/2006/main">
          <x14:cfRule type="expression" priority="414" id="{6AEB1E9C-61AF-4A4D-9C17-27DAAA54C5ED}">
            <xm:f>AND(data!IM3=3,data!IO3=0)</xm:f>
            <x14:dxf>
              <fill>
                <patternFill>
                  <bgColor rgb="FFFF0000"/>
                </patternFill>
              </fill>
            </x14:dxf>
          </x14:cfRule>
          <xm:sqref>V310</xm:sqref>
        </x14:conditionalFormatting>
        <x14:conditionalFormatting xmlns:xm="http://schemas.microsoft.com/office/excel/2006/main">
          <x14:cfRule type="expression" priority="415" id="{42A18E25-EB60-49F3-AC66-209966C52CA1}">
            <xm:f>AND(data!IX3=8,data!IY3=0)</xm:f>
            <x14:dxf>
              <fill>
                <patternFill>
                  <bgColor rgb="FFFF0000"/>
                </patternFill>
              </fill>
            </x14:dxf>
          </x14:cfRule>
          <xm:sqref>V322</xm:sqref>
        </x14:conditionalFormatting>
        <x14:conditionalFormatting xmlns:xm="http://schemas.microsoft.com/office/excel/2006/main">
          <x14:cfRule type="expression" priority="416" id="{D0F1B6FC-4A2F-480A-B21C-26CB345071C7}">
            <xm:f>AND(data!JI3=9,data!JJ3=0)</xm:f>
            <x14:dxf>
              <fill>
                <patternFill>
                  <bgColor rgb="FFFF0000"/>
                </patternFill>
              </fill>
            </x14:dxf>
          </x14:cfRule>
          <xm:sqref>V323</xm:sqref>
        </x14:conditionalFormatting>
        <x14:conditionalFormatting xmlns:xm="http://schemas.microsoft.com/office/excel/2006/main">
          <x14:cfRule type="expression" priority="417" id="{C3D33BAF-DE72-4A3D-A8C4-AE0D733A4E32}">
            <xm:f>AND(data!JK3=1,data!JL3=0)</xm:f>
            <x14:dxf>
              <fill>
                <patternFill>
                  <bgColor rgb="FFFF0000"/>
                </patternFill>
              </fill>
            </x14:dxf>
          </x14:cfRule>
          <xm:sqref>V328</xm:sqref>
        </x14:conditionalFormatting>
        <x14:conditionalFormatting xmlns:xm="http://schemas.microsoft.com/office/excel/2006/main">
          <x14:cfRule type="expression" priority="418" id="{D66D2446-FB92-45B8-BF22-5390C07CEE38}">
            <xm:f>AND(data!JK3=3,data!JM3=0)</xm:f>
            <x14:dxf>
              <fill>
                <patternFill>
                  <bgColor rgb="FFFF0000"/>
                </patternFill>
              </fill>
            </x14:dxf>
          </x14:cfRule>
          <xm:sqref>V330</xm:sqref>
        </x14:conditionalFormatting>
        <x14:conditionalFormatting xmlns:xm="http://schemas.microsoft.com/office/excel/2006/main">
          <x14:cfRule type="expression" priority="419" id="{E724E038-3A0A-46DC-89EA-7C5CA381B42D}">
            <xm:f>AND(data!JV3=8,data!JW3=0)</xm:f>
            <x14:dxf>
              <fill>
                <patternFill>
                  <bgColor rgb="FFFF0000"/>
                </patternFill>
              </fill>
            </x14:dxf>
          </x14:cfRule>
          <xm:sqref>V342</xm:sqref>
        </x14:conditionalFormatting>
        <x14:conditionalFormatting xmlns:xm="http://schemas.microsoft.com/office/excel/2006/main">
          <x14:cfRule type="expression" priority="420" id="{444D572A-2492-4759-B664-B0FD78903FFC}">
            <xm:f>AND(data!KG3=9,data!KH3=0)</xm:f>
            <x14:dxf>
              <fill>
                <patternFill>
                  <bgColor rgb="FFFF0000"/>
                </patternFill>
              </fill>
            </x14:dxf>
          </x14:cfRule>
          <xm:sqref>V343</xm:sqref>
        </x14:conditionalFormatting>
        <x14:conditionalFormatting xmlns:xm="http://schemas.microsoft.com/office/excel/2006/main">
          <x14:cfRule type="expression" priority="421" id="{A0CC6959-6D7A-4658-9F63-4B851E0EBFED}">
            <xm:f>AND(data!LB3=1,OR(data!LE3=0,data!LF3=0,data!LG3=0))</xm:f>
            <x14:dxf>
              <fill>
                <patternFill>
                  <bgColor rgb="FFFF0000"/>
                </patternFill>
              </fill>
            </x14:dxf>
          </x14:cfRule>
          <xm:sqref>V417</xm:sqref>
        </x14:conditionalFormatting>
        <x14:conditionalFormatting xmlns:xm="http://schemas.microsoft.com/office/excel/2006/main">
          <x14:cfRule type="expression" priority="422" id="{3418EBA9-7E1C-4500-B967-0C4B2F9F0A4E}">
            <xm:f>AND(data!LC3=2,OR(data!LH3=0,data!LI3=0,data!LJ3=0))</xm:f>
            <x14:dxf>
              <fill>
                <patternFill>
                  <bgColor rgb="FFFF0000"/>
                </patternFill>
              </fill>
            </x14:dxf>
          </x14:cfRule>
          <xm:sqref>V418</xm:sqref>
        </x14:conditionalFormatting>
        <x14:conditionalFormatting xmlns:xm="http://schemas.microsoft.com/office/excel/2006/main">
          <x14:cfRule type="expression" priority="423" id="{1ED3BAE6-9C9D-48A6-A962-90339EB6734D}">
            <xm:f>AND(data!LD3=3,OR(data!LK3=0,data!LL3=0,data!LM3=0))</xm:f>
            <x14:dxf>
              <fill>
                <patternFill>
                  <bgColor rgb="FFFF0000"/>
                </patternFill>
              </fill>
            </x14:dxf>
          </x14:cfRule>
          <xm:sqref>V419</xm:sqref>
        </x14:conditionalFormatting>
        <x14:conditionalFormatting xmlns:xm="http://schemas.microsoft.com/office/excel/2006/main">
          <x14:cfRule type="expression" priority="12" id="{F600BFCC-4B82-40EB-9F91-D9D50460E49B}">
            <xm:f>AND(data!LV3=7,data!LW3=0)</xm:f>
            <x14:dxf>
              <fill>
                <patternFill>
                  <bgColor rgb="FFFF0000"/>
                </patternFill>
              </fill>
            </x14:dxf>
          </x14:cfRule>
          <xm:sqref>V435</xm:sqref>
        </x14:conditionalFormatting>
        <x14:conditionalFormatting xmlns:xm="http://schemas.microsoft.com/office/excel/2006/main">
          <x14:cfRule type="expression" priority="486" id="{3ECBEFC3-1BA5-4A5B-91DD-B61019B93EDE}">
            <xm:f>AND(data!MG3=6,data!MI3=0)</xm:f>
            <x14:dxf>
              <fill>
                <patternFill>
                  <bgColor rgb="FFFF0000"/>
                </patternFill>
              </fill>
            </x14:dxf>
          </x14:cfRule>
          <xm:sqref>V457</xm:sqref>
        </x14:conditionalFormatting>
        <x14:conditionalFormatting xmlns:xm="http://schemas.microsoft.com/office/excel/2006/main">
          <x14:cfRule type="expression" priority="425" id="{9791431B-03AC-4E17-8B6B-8ED2D1DEB755}">
            <xm:f>AND(data!ML3=1,data!MM3=0)</xm:f>
            <x14:dxf>
              <fill>
                <patternFill>
                  <bgColor rgb="FFFF0000"/>
                </patternFill>
              </fill>
            </x14:dxf>
          </x14:cfRule>
          <xm:sqref>V474</xm:sqref>
        </x14:conditionalFormatting>
        <x14:conditionalFormatting xmlns:xm="http://schemas.microsoft.com/office/excel/2006/main">
          <x14:cfRule type="expression" priority="426" id="{8AA67763-44CE-4D24-B756-A289BFD23925}">
            <xm:f>AND(data!ML3=2,data!MN3=0)</xm:f>
            <x14:dxf>
              <fill>
                <patternFill>
                  <bgColor rgb="FFFF0000"/>
                </patternFill>
              </fill>
            </x14:dxf>
          </x14:cfRule>
          <xm:sqref>V475</xm:sqref>
        </x14:conditionalFormatting>
        <x14:conditionalFormatting xmlns:xm="http://schemas.microsoft.com/office/excel/2006/main">
          <x14:cfRule type="expression" priority="427" id="{BD819FAD-9C4F-488B-B674-45D0B6C798B5}">
            <xm:f>AND(data!ML3=3,data!MO3=0)</xm:f>
            <x14:dxf>
              <fill>
                <patternFill>
                  <bgColor rgb="FFFF0000"/>
                </patternFill>
              </fill>
            </x14:dxf>
          </x14:cfRule>
          <xm:sqref>V476</xm:sqref>
        </x14:conditionalFormatting>
        <x14:conditionalFormatting xmlns:xm="http://schemas.microsoft.com/office/excel/2006/main">
          <x14:cfRule type="expression" priority="428" id="{2AD016C5-E6B6-46B4-822D-5D3241C3508D}">
            <xm:f>AND(data!MQ3=4,data!MR3=0)</xm:f>
            <x14:dxf>
              <fill>
                <patternFill>
                  <bgColor rgb="FFFF0000"/>
                </patternFill>
              </fill>
            </x14:dxf>
          </x14:cfRule>
          <xm:sqref>V486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BB66E-7BCF-4750-BAA5-9E2E60EFE1D4}">
  <sheetPr codeName="Sheet2">
    <tabColor rgb="FFFF0000"/>
  </sheetPr>
  <dimension ref="A1:MT99"/>
  <sheetViews>
    <sheetView zoomScale="112" zoomScaleNormal="112" workbookViewId="0">
      <pane xSplit="1" ySplit="5" topLeftCell="LT98" activePane="bottomRight" state="frozen"/>
      <selection pane="topRight" activeCell="B1" sqref="B1"/>
      <selection pane="bottomLeft" activeCell="A3" sqref="A3"/>
      <selection pane="bottomRight" activeCell="A98" sqref="A98"/>
    </sheetView>
  </sheetViews>
  <sheetFormatPr defaultColWidth="9.33203125" defaultRowHeight="4.5" customHeight="1"/>
  <cols>
    <col min="1" max="1" width="13.1640625" style="99" customWidth="1"/>
    <col min="2" max="14" width="9.33203125" style="99"/>
    <col min="15" max="15" width="12.83203125" style="99" customWidth="1"/>
    <col min="16" max="16" width="9.33203125" style="99"/>
    <col min="17" max="17" width="9.33203125" style="99" customWidth="1"/>
    <col min="18" max="18" width="9.33203125" style="99"/>
    <col min="19" max="19" width="13.83203125" style="99" customWidth="1"/>
    <col min="20" max="20" width="13.33203125" style="99" bestFit="1" customWidth="1"/>
    <col min="21" max="21" width="9.33203125" style="99"/>
    <col min="22" max="22" width="12.1640625" style="99" bestFit="1" customWidth="1"/>
    <col min="23" max="86" width="9.33203125" style="99"/>
    <col min="87" max="87" width="9.5" style="99" customWidth="1"/>
    <col min="88" max="137" width="9.33203125" style="99"/>
    <col min="138" max="138" width="11.83203125" style="99" customWidth="1"/>
    <col min="139" max="141" width="9.33203125" style="99"/>
    <col min="142" max="142" width="10" style="99" customWidth="1"/>
    <col min="143" max="143" width="11.5" style="99" customWidth="1"/>
    <col min="144" max="144" width="11.1640625" style="99" customWidth="1"/>
    <col min="145" max="176" width="9.33203125" style="99"/>
    <col min="177" max="177" width="9.33203125" style="99" customWidth="1"/>
    <col min="178" max="185" width="9.33203125" style="99"/>
    <col min="186" max="186" width="10.6640625" style="99" customWidth="1"/>
    <col min="187" max="188" width="9.33203125" style="99"/>
    <col min="189" max="189" width="11.83203125" style="99" customWidth="1"/>
    <col min="190" max="196" width="9.33203125" style="99"/>
    <col min="197" max="197" width="14.5" style="99" bestFit="1" customWidth="1"/>
    <col min="198" max="248" width="9.33203125" style="99"/>
    <col min="249" max="249" width="9.33203125" style="99" customWidth="1"/>
    <col min="250" max="254" width="9.33203125" style="99"/>
    <col min="255" max="255" width="12" style="99" customWidth="1"/>
    <col min="256" max="258" width="9.33203125" style="99"/>
    <col min="259" max="259" width="14.5" style="99" bestFit="1" customWidth="1"/>
    <col min="260" max="261" width="9.33203125" style="99"/>
    <col min="262" max="262" width="10.1640625" style="99" customWidth="1"/>
    <col min="263" max="264" width="9.33203125" style="99"/>
    <col min="265" max="265" width="11.83203125" style="99" customWidth="1"/>
    <col min="266" max="272" width="9.33203125" style="99"/>
    <col min="273" max="273" width="13" style="99" bestFit="1" customWidth="1"/>
    <col min="274" max="278" width="9.33203125" style="99"/>
    <col min="279" max="279" width="9.33203125" style="99" customWidth="1"/>
    <col min="280" max="282" width="9.33203125" style="99"/>
    <col min="283" max="283" width="14.5" style="99" bestFit="1" customWidth="1"/>
    <col min="284" max="288" width="9.33203125" style="99"/>
    <col min="289" max="289" width="9.33203125" style="99" customWidth="1"/>
    <col min="290" max="16384" width="9.33203125" style="99"/>
  </cols>
  <sheetData>
    <row r="1" spans="1:358" s="105" customFormat="1" ht="85.5" hidden="1" customHeight="1">
      <c r="A1" s="102" t="s">
        <v>355</v>
      </c>
      <c r="B1" s="103" t="s">
        <v>354</v>
      </c>
      <c r="C1" s="104" t="s">
        <v>353</v>
      </c>
      <c r="D1" s="104" t="s">
        <v>352</v>
      </c>
      <c r="E1" s="104" t="s">
        <v>351</v>
      </c>
      <c r="F1" s="104" t="s">
        <v>350</v>
      </c>
      <c r="G1" s="104" t="s">
        <v>349</v>
      </c>
      <c r="H1" s="104" t="s">
        <v>348</v>
      </c>
      <c r="I1" s="104" t="s">
        <v>347</v>
      </c>
      <c r="J1" s="104" t="s">
        <v>346</v>
      </c>
      <c r="K1" s="242" t="s">
        <v>345</v>
      </c>
      <c r="L1" s="104" t="s">
        <v>344</v>
      </c>
      <c r="M1" s="242" t="s">
        <v>343</v>
      </c>
      <c r="N1" s="104" t="s">
        <v>342</v>
      </c>
      <c r="O1" s="104" t="s">
        <v>555</v>
      </c>
      <c r="P1" s="242" t="s">
        <v>341</v>
      </c>
      <c r="Q1" s="104" t="s">
        <v>340</v>
      </c>
      <c r="R1" s="104" t="s">
        <v>339</v>
      </c>
      <c r="S1" s="104" t="s">
        <v>338</v>
      </c>
      <c r="T1" s="104" t="s">
        <v>337</v>
      </c>
      <c r="U1" s="104" t="s">
        <v>336</v>
      </c>
      <c r="V1" s="104" t="s">
        <v>335</v>
      </c>
      <c r="W1" s="104" t="s">
        <v>556</v>
      </c>
      <c r="X1" s="104" t="s">
        <v>557</v>
      </c>
      <c r="Y1" s="140" t="s">
        <v>558</v>
      </c>
      <c r="Z1" s="104" t="s">
        <v>559</v>
      </c>
      <c r="AA1" s="104" t="s">
        <v>560</v>
      </c>
      <c r="AB1" s="104" t="s">
        <v>561</v>
      </c>
      <c r="AC1" s="104" t="s">
        <v>334</v>
      </c>
      <c r="AD1" s="104" t="s">
        <v>459</v>
      </c>
      <c r="AE1" s="242" t="s">
        <v>333</v>
      </c>
      <c r="AF1" s="242" t="s">
        <v>332</v>
      </c>
      <c r="AG1" s="104" t="s">
        <v>331</v>
      </c>
      <c r="AH1" s="275" t="s">
        <v>330</v>
      </c>
      <c r="AI1" s="280" t="s">
        <v>329</v>
      </c>
      <c r="AJ1" s="104" t="s">
        <v>328</v>
      </c>
      <c r="AK1" s="104" t="s">
        <v>327</v>
      </c>
      <c r="AL1" s="284" t="s">
        <v>460</v>
      </c>
      <c r="AM1" s="269" t="s">
        <v>358</v>
      </c>
      <c r="AN1" s="269" t="s">
        <v>359</v>
      </c>
      <c r="AO1" s="269" t="s">
        <v>360</v>
      </c>
      <c r="AP1" s="269" t="s">
        <v>361</v>
      </c>
      <c r="AQ1" s="242" t="s">
        <v>326</v>
      </c>
      <c r="AR1" s="242" t="s">
        <v>325</v>
      </c>
      <c r="AS1" s="242" t="s">
        <v>324</v>
      </c>
      <c r="AT1" s="242" t="s">
        <v>323</v>
      </c>
      <c r="AU1" s="104" t="s">
        <v>322</v>
      </c>
      <c r="AV1" s="104" t="s">
        <v>321</v>
      </c>
      <c r="AW1" s="104" t="s">
        <v>320</v>
      </c>
      <c r="AX1" s="104" t="s">
        <v>319</v>
      </c>
      <c r="AY1" s="104" t="s">
        <v>318</v>
      </c>
      <c r="AZ1" s="284" t="s">
        <v>461</v>
      </c>
      <c r="BA1" s="269" t="s">
        <v>365</v>
      </c>
      <c r="BB1" s="269" t="s">
        <v>366</v>
      </c>
      <c r="BC1" s="269" t="s">
        <v>367</v>
      </c>
      <c r="BD1" s="284" t="s">
        <v>462</v>
      </c>
      <c r="BE1" s="269" t="s">
        <v>368</v>
      </c>
      <c r="BF1" s="269" t="s">
        <v>369</v>
      </c>
      <c r="BG1" s="269" t="s">
        <v>370</v>
      </c>
      <c r="BH1" s="269" t="s">
        <v>371</v>
      </c>
      <c r="BI1" s="269" t="s">
        <v>372</v>
      </c>
      <c r="BJ1" s="104" t="s">
        <v>562</v>
      </c>
      <c r="BK1" s="104" t="s">
        <v>563</v>
      </c>
      <c r="BL1" s="104" t="s">
        <v>564</v>
      </c>
      <c r="BM1" s="104" t="s">
        <v>565</v>
      </c>
      <c r="BN1" s="104" t="s">
        <v>566</v>
      </c>
      <c r="BO1" s="104" t="s">
        <v>567</v>
      </c>
      <c r="BP1" s="104" t="s">
        <v>568</v>
      </c>
      <c r="BQ1" s="104" t="s">
        <v>317</v>
      </c>
      <c r="BR1" s="104" t="s">
        <v>316</v>
      </c>
      <c r="BS1" s="104" t="s">
        <v>315</v>
      </c>
      <c r="BT1" s="104" t="s">
        <v>314</v>
      </c>
      <c r="BU1" s="104" t="s">
        <v>569</v>
      </c>
      <c r="BV1" s="104" t="s">
        <v>313</v>
      </c>
      <c r="BW1" s="104" t="s">
        <v>312</v>
      </c>
      <c r="BX1" s="284" t="s">
        <v>463</v>
      </c>
      <c r="BY1" s="269" t="s">
        <v>441</v>
      </c>
      <c r="BZ1" s="269" t="s">
        <v>731</v>
      </c>
      <c r="CA1" s="269" t="s">
        <v>732</v>
      </c>
      <c r="CB1" s="104" t="s">
        <v>311</v>
      </c>
      <c r="CC1" s="104" t="s">
        <v>310</v>
      </c>
      <c r="CD1" s="104" t="s">
        <v>309</v>
      </c>
      <c r="CE1" s="104" t="s">
        <v>308</v>
      </c>
      <c r="CF1" s="104" t="s">
        <v>307</v>
      </c>
      <c r="CG1" s="104" t="s">
        <v>306</v>
      </c>
      <c r="CH1" s="284" t="s">
        <v>305</v>
      </c>
      <c r="CI1" s="284" t="s">
        <v>304</v>
      </c>
      <c r="CJ1" s="284" t="s">
        <v>303</v>
      </c>
      <c r="CK1" s="284" t="s">
        <v>302</v>
      </c>
      <c r="CL1" s="284" t="s">
        <v>301</v>
      </c>
      <c r="CM1" s="104" t="s">
        <v>570</v>
      </c>
      <c r="CN1" s="104" t="s">
        <v>571</v>
      </c>
      <c r="CO1" s="104" t="s">
        <v>572</v>
      </c>
      <c r="CP1" s="104" t="s">
        <v>573</v>
      </c>
      <c r="CQ1" s="104" t="s">
        <v>574</v>
      </c>
      <c r="CR1" s="104" t="s">
        <v>575</v>
      </c>
      <c r="CS1" s="104" t="s">
        <v>576</v>
      </c>
      <c r="CT1" s="258" t="s">
        <v>300</v>
      </c>
      <c r="CU1" s="104" t="s">
        <v>577</v>
      </c>
      <c r="CV1" s="104" t="s">
        <v>578</v>
      </c>
      <c r="CW1" s="104" t="s">
        <v>579</v>
      </c>
      <c r="CX1" s="104" t="s">
        <v>580</v>
      </c>
      <c r="CY1" s="104" t="s">
        <v>581</v>
      </c>
      <c r="CZ1" s="104" t="s">
        <v>582</v>
      </c>
      <c r="DA1" s="104" t="s">
        <v>583</v>
      </c>
      <c r="DB1" s="258" t="s">
        <v>299</v>
      </c>
      <c r="DC1" s="104" t="s">
        <v>584</v>
      </c>
      <c r="DD1" s="104" t="s">
        <v>585</v>
      </c>
      <c r="DE1" s="104" t="s">
        <v>586</v>
      </c>
      <c r="DF1" s="104" t="s">
        <v>587</v>
      </c>
      <c r="DG1" s="258" t="s">
        <v>738</v>
      </c>
      <c r="DH1" s="104" t="s">
        <v>588</v>
      </c>
      <c r="DI1" s="104" t="s">
        <v>589</v>
      </c>
      <c r="DJ1" s="104" t="s">
        <v>590</v>
      </c>
      <c r="DK1" s="104" t="s">
        <v>591</v>
      </c>
      <c r="DL1" s="258" t="s">
        <v>297</v>
      </c>
      <c r="DM1" s="104" t="s">
        <v>296</v>
      </c>
      <c r="DN1" s="104" t="s">
        <v>295</v>
      </c>
      <c r="DO1" s="104" t="s">
        <v>294</v>
      </c>
      <c r="DP1" s="273" t="s">
        <v>293</v>
      </c>
      <c r="DQ1" s="271" t="s">
        <v>592</v>
      </c>
      <c r="DR1" s="271" t="s">
        <v>593</v>
      </c>
      <c r="DS1" s="271" t="s">
        <v>594</v>
      </c>
      <c r="DT1" s="271" t="s">
        <v>595</v>
      </c>
      <c r="DU1" s="271" t="s">
        <v>596</v>
      </c>
      <c r="DV1" s="271" t="s">
        <v>597</v>
      </c>
      <c r="DW1" s="271" t="s">
        <v>598</v>
      </c>
      <c r="DX1" s="250" t="s">
        <v>599</v>
      </c>
      <c r="DY1" s="250" t="s">
        <v>600</v>
      </c>
      <c r="DZ1" s="250" t="s">
        <v>601</v>
      </c>
      <c r="EA1" s="250" t="s">
        <v>602</v>
      </c>
      <c r="EB1" s="250" t="s">
        <v>603</v>
      </c>
      <c r="EC1" s="250" t="s">
        <v>604</v>
      </c>
      <c r="ED1" s="252" t="s">
        <v>605</v>
      </c>
      <c r="EE1" s="252" t="s">
        <v>606</v>
      </c>
      <c r="EF1" s="252" t="s">
        <v>607</v>
      </c>
      <c r="EG1" s="252" t="s">
        <v>608</v>
      </c>
      <c r="EH1" s="284" t="s">
        <v>740</v>
      </c>
      <c r="EI1" s="269" t="s">
        <v>741</v>
      </c>
      <c r="EJ1" s="269" t="s">
        <v>742</v>
      </c>
      <c r="EK1" s="269" t="s">
        <v>743</v>
      </c>
      <c r="EL1" s="269" t="s">
        <v>744</v>
      </c>
      <c r="EM1" s="104" t="s">
        <v>609</v>
      </c>
      <c r="EN1" s="104" t="s">
        <v>610</v>
      </c>
      <c r="EO1" s="104" t="s">
        <v>745</v>
      </c>
      <c r="EP1" s="104" t="s">
        <v>611</v>
      </c>
      <c r="EQ1" s="104" t="s">
        <v>612</v>
      </c>
      <c r="ER1" s="104" t="s">
        <v>613</v>
      </c>
      <c r="ES1" s="104" t="s">
        <v>614</v>
      </c>
      <c r="ET1" s="104" t="s">
        <v>615</v>
      </c>
      <c r="EU1" s="216" t="s">
        <v>616</v>
      </c>
      <c r="EV1" s="216" t="s">
        <v>617</v>
      </c>
      <c r="EW1" s="216" t="s">
        <v>618</v>
      </c>
      <c r="EX1" s="104" t="s">
        <v>619</v>
      </c>
      <c r="EY1" s="284" t="s">
        <v>620</v>
      </c>
      <c r="EZ1" s="269" t="s">
        <v>746</v>
      </c>
      <c r="FA1" s="269" t="s">
        <v>747</v>
      </c>
      <c r="FB1" s="269" t="s">
        <v>748</v>
      </c>
      <c r="FC1" s="269" t="s">
        <v>749</v>
      </c>
      <c r="FD1" s="269" t="s">
        <v>877</v>
      </c>
      <c r="FE1" s="104" t="s">
        <v>621</v>
      </c>
      <c r="FF1" s="284" t="s">
        <v>622</v>
      </c>
      <c r="FG1" s="269" t="s">
        <v>750</v>
      </c>
      <c r="FH1" s="269" t="s">
        <v>751</v>
      </c>
      <c r="FI1" s="269" t="s">
        <v>752</v>
      </c>
      <c r="FJ1" s="269" t="s">
        <v>753</v>
      </c>
      <c r="FK1" s="269" t="s">
        <v>754</v>
      </c>
      <c r="FL1" s="104" t="s">
        <v>623</v>
      </c>
      <c r="FM1" s="286" t="s">
        <v>624</v>
      </c>
      <c r="FN1" s="286" t="s">
        <v>625</v>
      </c>
      <c r="FO1" s="286" t="s">
        <v>626</v>
      </c>
      <c r="FP1" s="286" t="s">
        <v>627</v>
      </c>
      <c r="FQ1" s="286" t="s">
        <v>628</v>
      </c>
      <c r="FR1" s="286" t="s">
        <v>629</v>
      </c>
      <c r="FS1" s="286" t="s">
        <v>630</v>
      </c>
      <c r="FT1" s="286" t="s">
        <v>631</v>
      </c>
      <c r="FU1" s="104" t="s">
        <v>632</v>
      </c>
      <c r="FV1" s="284" t="s">
        <v>633</v>
      </c>
      <c r="FW1" s="269" t="s">
        <v>755</v>
      </c>
      <c r="FX1" s="269" t="s">
        <v>756</v>
      </c>
      <c r="FY1" s="269" t="s">
        <v>757</v>
      </c>
      <c r="FZ1" s="269" t="s">
        <v>758</v>
      </c>
      <c r="GA1" s="269" t="s">
        <v>759</v>
      </c>
      <c r="GB1" s="269" t="s">
        <v>760</v>
      </c>
      <c r="GC1" s="269" t="s">
        <v>761</v>
      </c>
      <c r="GD1" s="269" t="s">
        <v>762</v>
      </c>
      <c r="GE1" s="269" t="s">
        <v>763</v>
      </c>
      <c r="GF1" s="104" t="s">
        <v>634</v>
      </c>
      <c r="GG1" s="104" t="s">
        <v>635</v>
      </c>
      <c r="GH1" s="104" t="s">
        <v>636</v>
      </c>
      <c r="GI1" s="104" t="s">
        <v>637</v>
      </c>
      <c r="GJ1" s="104" t="s">
        <v>638</v>
      </c>
      <c r="GK1" s="104" t="s">
        <v>639</v>
      </c>
      <c r="GL1" s="104" t="s">
        <v>640</v>
      </c>
      <c r="GM1" s="104" t="s">
        <v>641</v>
      </c>
      <c r="GN1" s="104" t="s">
        <v>642</v>
      </c>
      <c r="GO1" s="104" t="s">
        <v>643</v>
      </c>
      <c r="GP1" s="104" t="s">
        <v>644</v>
      </c>
      <c r="GQ1" s="104" t="s">
        <v>645</v>
      </c>
      <c r="GR1" s="104" t="s">
        <v>646</v>
      </c>
      <c r="GS1" s="104" t="s">
        <v>647</v>
      </c>
      <c r="GT1" s="104" t="s">
        <v>648</v>
      </c>
      <c r="GU1" s="104" t="s">
        <v>649</v>
      </c>
      <c r="GV1" s="104" t="s">
        <v>650</v>
      </c>
      <c r="GW1" s="104" t="s">
        <v>651</v>
      </c>
      <c r="GX1" s="104" t="s">
        <v>652</v>
      </c>
      <c r="GY1" s="104" t="s">
        <v>653</v>
      </c>
      <c r="GZ1" s="104" t="s">
        <v>654</v>
      </c>
      <c r="HA1" s="104" t="s">
        <v>655</v>
      </c>
      <c r="HB1" s="104" t="s">
        <v>656</v>
      </c>
      <c r="HC1" s="104" t="s">
        <v>657</v>
      </c>
      <c r="HD1" s="104" t="s">
        <v>658</v>
      </c>
      <c r="HE1" s="252" t="s">
        <v>659</v>
      </c>
      <c r="HF1" s="252" t="s">
        <v>660</v>
      </c>
      <c r="HG1" s="284" t="s">
        <v>661</v>
      </c>
      <c r="HH1" s="269" t="s">
        <v>764</v>
      </c>
      <c r="HI1" s="269" t="s">
        <v>765</v>
      </c>
      <c r="HJ1" s="284" t="s">
        <v>766</v>
      </c>
      <c r="HK1" s="269" t="s">
        <v>767</v>
      </c>
      <c r="HL1" s="269" t="s">
        <v>768</v>
      </c>
      <c r="HM1" s="269" t="s">
        <v>769</v>
      </c>
      <c r="HN1" s="104" t="s">
        <v>662</v>
      </c>
      <c r="HO1" s="284" t="s">
        <v>770</v>
      </c>
      <c r="HP1" s="269" t="s">
        <v>771</v>
      </c>
      <c r="HQ1" s="269" t="s">
        <v>772</v>
      </c>
      <c r="HR1" s="269" t="s">
        <v>773</v>
      </c>
      <c r="HS1" s="269" t="s">
        <v>774</v>
      </c>
      <c r="HT1" s="104" t="s">
        <v>663</v>
      </c>
      <c r="HU1" s="284" t="s">
        <v>457</v>
      </c>
      <c r="HV1" s="269" t="s">
        <v>775</v>
      </c>
      <c r="HW1" s="269" t="s">
        <v>776</v>
      </c>
      <c r="HX1" s="269" t="s">
        <v>777</v>
      </c>
      <c r="HY1" s="104" t="s">
        <v>664</v>
      </c>
      <c r="HZ1" s="104" t="s">
        <v>665</v>
      </c>
      <c r="IA1" s="284" t="s">
        <v>779</v>
      </c>
      <c r="IB1" s="269" t="s">
        <v>780</v>
      </c>
      <c r="IC1" s="269" t="s">
        <v>781</v>
      </c>
      <c r="ID1" s="269" t="s">
        <v>782</v>
      </c>
      <c r="IE1" s="269" t="s">
        <v>783</v>
      </c>
      <c r="IF1" s="269" t="s">
        <v>784</v>
      </c>
      <c r="IG1" s="104" t="s">
        <v>666</v>
      </c>
      <c r="IH1" s="104" t="s">
        <v>667</v>
      </c>
      <c r="II1" s="104" t="s">
        <v>668</v>
      </c>
      <c r="IJ1" s="104" t="s">
        <v>669</v>
      </c>
      <c r="IK1" s="104" t="s">
        <v>670</v>
      </c>
      <c r="IL1" s="104" t="s">
        <v>671</v>
      </c>
      <c r="IM1" s="104" t="s">
        <v>672</v>
      </c>
      <c r="IN1" s="104" t="s">
        <v>673</v>
      </c>
      <c r="IO1" s="104" t="s">
        <v>674</v>
      </c>
      <c r="IP1" s="284" t="s">
        <v>785</v>
      </c>
      <c r="IQ1" s="269" t="s">
        <v>786</v>
      </c>
      <c r="IR1" s="269" t="s">
        <v>787</v>
      </c>
      <c r="IS1" s="269" t="s">
        <v>788</v>
      </c>
      <c r="IT1" s="269" t="s">
        <v>789</v>
      </c>
      <c r="IU1" s="269" t="s">
        <v>790</v>
      </c>
      <c r="IV1" s="269" t="s">
        <v>791</v>
      </c>
      <c r="IW1" s="269" t="s">
        <v>792</v>
      </c>
      <c r="IX1" s="269" t="s">
        <v>793</v>
      </c>
      <c r="IY1" s="104" t="s">
        <v>675</v>
      </c>
      <c r="IZ1" s="284" t="s">
        <v>676</v>
      </c>
      <c r="JA1" s="269" t="s">
        <v>794</v>
      </c>
      <c r="JB1" s="269" t="s">
        <v>795</v>
      </c>
      <c r="JC1" s="269" t="s">
        <v>796</v>
      </c>
      <c r="JD1" s="269" t="s">
        <v>797</v>
      </c>
      <c r="JE1" s="269" t="s">
        <v>798</v>
      </c>
      <c r="JF1" s="269" t="s">
        <v>799</v>
      </c>
      <c r="JG1" s="269" t="s">
        <v>800</v>
      </c>
      <c r="JH1" s="269" t="s">
        <v>801</v>
      </c>
      <c r="JI1" s="269" t="s">
        <v>802</v>
      </c>
      <c r="JJ1" s="104" t="s">
        <v>677</v>
      </c>
      <c r="JK1" s="104" t="s">
        <v>678</v>
      </c>
      <c r="JL1" s="104" t="s">
        <v>679</v>
      </c>
      <c r="JM1" s="104" t="s">
        <v>680</v>
      </c>
      <c r="JN1" s="284" t="s">
        <v>681</v>
      </c>
      <c r="JO1" s="269" t="s">
        <v>803</v>
      </c>
      <c r="JP1" s="269" t="s">
        <v>804</v>
      </c>
      <c r="JQ1" s="269" t="s">
        <v>805</v>
      </c>
      <c r="JR1" s="269" t="s">
        <v>806</v>
      </c>
      <c r="JS1" s="269" t="s">
        <v>807</v>
      </c>
      <c r="JT1" s="269" t="s">
        <v>808</v>
      </c>
      <c r="JU1" s="269" t="s">
        <v>809</v>
      </c>
      <c r="JV1" s="269" t="s">
        <v>810</v>
      </c>
      <c r="JW1" s="104" t="s">
        <v>682</v>
      </c>
      <c r="JX1" s="284" t="s">
        <v>683</v>
      </c>
      <c r="JY1" s="269" t="s">
        <v>811</v>
      </c>
      <c r="JZ1" s="269" t="s">
        <v>812</v>
      </c>
      <c r="KA1" s="269" t="s">
        <v>813</v>
      </c>
      <c r="KB1" s="269" t="s">
        <v>814</v>
      </c>
      <c r="KC1" s="269" t="s">
        <v>815</v>
      </c>
      <c r="KD1" s="269" t="s">
        <v>816</v>
      </c>
      <c r="KE1" s="269" t="s">
        <v>817</v>
      </c>
      <c r="KF1" s="269" t="s">
        <v>818</v>
      </c>
      <c r="KG1" s="269" t="s">
        <v>819</v>
      </c>
      <c r="KH1" s="104" t="s">
        <v>684</v>
      </c>
      <c r="KI1" s="271" t="s">
        <v>685</v>
      </c>
      <c r="KJ1" s="271" t="s">
        <v>686</v>
      </c>
      <c r="KK1" s="271" t="s">
        <v>687</v>
      </c>
      <c r="KL1" s="104" t="s">
        <v>688</v>
      </c>
      <c r="KM1" s="104" t="s">
        <v>689</v>
      </c>
      <c r="KN1" s="104" t="s">
        <v>690</v>
      </c>
      <c r="KO1" s="104" t="s">
        <v>691</v>
      </c>
      <c r="KP1" s="104" t="s">
        <v>692</v>
      </c>
      <c r="KQ1" s="104" t="s">
        <v>693</v>
      </c>
      <c r="KR1" s="104" t="s">
        <v>694</v>
      </c>
      <c r="KS1" s="104" t="s">
        <v>695</v>
      </c>
      <c r="KT1" s="104" t="s">
        <v>696</v>
      </c>
      <c r="KU1" s="104" t="s">
        <v>697</v>
      </c>
      <c r="KV1" s="104" t="s">
        <v>698</v>
      </c>
      <c r="KW1" s="104" t="s">
        <v>699</v>
      </c>
      <c r="KX1" s="104" t="s">
        <v>700</v>
      </c>
      <c r="KY1" s="104" t="s">
        <v>701</v>
      </c>
      <c r="KZ1" s="104" t="s">
        <v>702</v>
      </c>
      <c r="LA1" s="284" t="s">
        <v>703</v>
      </c>
      <c r="LB1" s="269" t="s">
        <v>820</v>
      </c>
      <c r="LC1" s="269" t="s">
        <v>821</v>
      </c>
      <c r="LD1" s="269" t="s">
        <v>822</v>
      </c>
      <c r="LE1" s="104" t="s">
        <v>704</v>
      </c>
      <c r="LF1" s="104" t="s">
        <v>705</v>
      </c>
      <c r="LG1" s="104" t="s">
        <v>706</v>
      </c>
      <c r="LH1" s="104" t="s">
        <v>707</v>
      </c>
      <c r="LI1" s="104" t="s">
        <v>708</v>
      </c>
      <c r="LJ1" s="104" t="s">
        <v>709</v>
      </c>
      <c r="LK1" s="104" t="s">
        <v>710</v>
      </c>
      <c r="LL1" s="104" t="s">
        <v>711</v>
      </c>
      <c r="LM1" s="104" t="s">
        <v>712</v>
      </c>
      <c r="LN1" s="104" t="s">
        <v>713</v>
      </c>
      <c r="LO1" s="284" t="s">
        <v>714</v>
      </c>
      <c r="LP1" s="269" t="s">
        <v>824</v>
      </c>
      <c r="LQ1" s="269" t="s">
        <v>825</v>
      </c>
      <c r="LR1" s="269" t="s">
        <v>826</v>
      </c>
      <c r="LS1" s="269" t="s">
        <v>827</v>
      </c>
      <c r="LT1" s="269" t="s">
        <v>828</v>
      </c>
      <c r="LU1" s="269" t="s">
        <v>829</v>
      </c>
      <c r="LV1" s="269" t="s">
        <v>830</v>
      </c>
      <c r="LW1" s="104" t="s">
        <v>715</v>
      </c>
      <c r="LX1" s="104" t="s">
        <v>716</v>
      </c>
      <c r="LY1" s="104" t="s">
        <v>717</v>
      </c>
      <c r="LZ1" s="104" t="s">
        <v>718</v>
      </c>
      <c r="MA1" s="284" t="s">
        <v>719</v>
      </c>
      <c r="MB1" s="269" t="s">
        <v>831</v>
      </c>
      <c r="MC1" s="269" t="s">
        <v>832</v>
      </c>
      <c r="MD1" s="269" t="s">
        <v>833</v>
      </c>
      <c r="ME1" s="269" t="s">
        <v>834</v>
      </c>
      <c r="MF1" s="269" t="s">
        <v>835</v>
      </c>
      <c r="MG1" s="269" t="s">
        <v>836</v>
      </c>
      <c r="MH1" s="269" t="s">
        <v>837</v>
      </c>
      <c r="MI1" s="104" t="s">
        <v>720</v>
      </c>
      <c r="MJ1" s="104" t="s">
        <v>721</v>
      </c>
      <c r="MK1" s="104" t="s">
        <v>722</v>
      </c>
      <c r="ML1" s="286" t="s">
        <v>723</v>
      </c>
      <c r="MM1" s="286" t="s">
        <v>724</v>
      </c>
      <c r="MN1" s="286" t="s">
        <v>725</v>
      </c>
      <c r="MO1" s="286" t="s">
        <v>726</v>
      </c>
      <c r="MP1" s="286" t="s">
        <v>727</v>
      </c>
      <c r="MQ1" s="286" t="s">
        <v>728</v>
      </c>
      <c r="MR1" s="286" t="s">
        <v>729</v>
      </c>
      <c r="MS1" s="104" t="s">
        <v>730</v>
      </c>
      <c r="MT1" s="104" t="s">
        <v>292</v>
      </c>
    </row>
    <row r="2" spans="1:358" s="109" customFormat="1" ht="15" hidden="1" customHeight="1">
      <c r="A2" s="106" t="s">
        <v>291</v>
      </c>
      <c r="B2" s="107" t="s">
        <v>288</v>
      </c>
      <c r="C2" s="108" t="s">
        <v>290</v>
      </c>
      <c r="D2" s="108" t="s">
        <v>288</v>
      </c>
      <c r="E2" s="108" t="s">
        <v>290</v>
      </c>
      <c r="F2" s="108" t="s">
        <v>287</v>
      </c>
      <c r="G2" s="108" t="s">
        <v>287</v>
      </c>
      <c r="H2" s="108" t="s">
        <v>287</v>
      </c>
      <c r="I2" s="108" t="s">
        <v>287</v>
      </c>
      <c r="J2" s="108" t="s">
        <v>288</v>
      </c>
      <c r="K2" s="108" t="s">
        <v>443</v>
      </c>
      <c r="L2" s="108" t="s">
        <v>287</v>
      </c>
      <c r="M2" s="108" t="s">
        <v>288</v>
      </c>
      <c r="N2" s="108" t="s">
        <v>287</v>
      </c>
      <c r="O2" s="108" t="s">
        <v>287</v>
      </c>
      <c r="P2" s="108" t="s">
        <v>288</v>
      </c>
      <c r="Q2" s="108" t="s">
        <v>287</v>
      </c>
      <c r="R2" s="108" t="s">
        <v>288</v>
      </c>
      <c r="S2" s="108" t="s">
        <v>287</v>
      </c>
      <c r="T2" s="108" t="s">
        <v>287</v>
      </c>
      <c r="U2" s="108" t="s">
        <v>287</v>
      </c>
      <c r="V2" s="108" t="s">
        <v>287</v>
      </c>
      <c r="W2" s="108" t="s">
        <v>288</v>
      </c>
      <c r="X2" s="108" t="s">
        <v>288</v>
      </c>
      <c r="Y2" s="108" t="s">
        <v>287</v>
      </c>
      <c r="Z2" s="108" t="s">
        <v>287</v>
      </c>
      <c r="AA2" s="108" t="s">
        <v>287</v>
      </c>
      <c r="AB2" s="108" t="s">
        <v>287</v>
      </c>
      <c r="AC2" s="108" t="s">
        <v>287</v>
      </c>
      <c r="AD2" s="108" t="s">
        <v>288</v>
      </c>
      <c r="AE2" s="108" t="s">
        <v>288</v>
      </c>
      <c r="AF2" s="108" t="s">
        <v>288</v>
      </c>
      <c r="AG2" s="108" t="s">
        <v>287</v>
      </c>
      <c r="AH2" s="276" t="s">
        <v>288</v>
      </c>
      <c r="AI2" s="281" t="s">
        <v>288</v>
      </c>
      <c r="AJ2" s="108" t="s">
        <v>287</v>
      </c>
      <c r="AK2" s="108" t="s">
        <v>288</v>
      </c>
      <c r="AL2" s="215" t="s">
        <v>357</v>
      </c>
      <c r="AM2" s="215" t="s">
        <v>357</v>
      </c>
      <c r="AN2" s="215" t="s">
        <v>357</v>
      </c>
      <c r="AO2" s="215" t="s">
        <v>357</v>
      </c>
      <c r="AP2" s="215" t="s">
        <v>357</v>
      </c>
      <c r="AQ2" s="215" t="s">
        <v>290</v>
      </c>
      <c r="AR2" s="215" t="s">
        <v>290</v>
      </c>
      <c r="AS2" s="215" t="s">
        <v>290</v>
      </c>
      <c r="AT2" s="215" t="s">
        <v>290</v>
      </c>
      <c r="AU2" s="108" t="s">
        <v>288</v>
      </c>
      <c r="AV2" s="108" t="s">
        <v>288</v>
      </c>
      <c r="AW2" s="108" t="s">
        <v>290</v>
      </c>
      <c r="AX2" s="108" t="s">
        <v>290</v>
      </c>
      <c r="AY2" s="108" t="s">
        <v>288</v>
      </c>
      <c r="AZ2" s="268" t="s">
        <v>289</v>
      </c>
      <c r="BA2" s="108" t="s">
        <v>289</v>
      </c>
      <c r="BB2" s="108" t="s">
        <v>289</v>
      </c>
      <c r="BC2" s="108" t="s">
        <v>289</v>
      </c>
      <c r="BD2" s="108" t="s">
        <v>289</v>
      </c>
      <c r="BE2" s="108" t="s">
        <v>289</v>
      </c>
      <c r="BF2" s="108" t="s">
        <v>289</v>
      </c>
      <c r="BG2" s="108" t="s">
        <v>289</v>
      </c>
      <c r="BH2" s="108" t="s">
        <v>289</v>
      </c>
      <c r="BI2" s="108" t="s">
        <v>289</v>
      </c>
      <c r="BJ2" s="108" t="s">
        <v>290</v>
      </c>
      <c r="BK2" s="108" t="s">
        <v>290</v>
      </c>
      <c r="BL2" s="108" t="s">
        <v>290</v>
      </c>
      <c r="BM2" s="108" t="s">
        <v>290</v>
      </c>
      <c r="BN2" s="108" t="s">
        <v>290</v>
      </c>
      <c r="BO2" s="108" t="s">
        <v>290</v>
      </c>
      <c r="BP2" s="108" t="s">
        <v>290</v>
      </c>
      <c r="BQ2" s="108" t="s">
        <v>290</v>
      </c>
      <c r="BR2" s="108" t="s">
        <v>290</v>
      </c>
      <c r="BS2" s="108" t="s">
        <v>290</v>
      </c>
      <c r="BT2" s="108" t="s">
        <v>290</v>
      </c>
      <c r="BU2" s="108" t="s">
        <v>290</v>
      </c>
      <c r="BV2" s="108" t="s">
        <v>290</v>
      </c>
      <c r="BW2" s="108" t="s">
        <v>290</v>
      </c>
      <c r="BX2" s="108" t="s">
        <v>289</v>
      </c>
      <c r="BY2" s="108" t="s">
        <v>289</v>
      </c>
      <c r="BZ2" s="108" t="s">
        <v>289</v>
      </c>
      <c r="CA2" s="108" t="s">
        <v>289</v>
      </c>
      <c r="CB2" s="108" t="s">
        <v>290</v>
      </c>
      <c r="CC2" s="108" t="s">
        <v>290</v>
      </c>
      <c r="CD2" s="108" t="s">
        <v>290</v>
      </c>
      <c r="CE2" s="108" t="s">
        <v>290</v>
      </c>
      <c r="CF2" s="108" t="s">
        <v>290</v>
      </c>
      <c r="CG2" s="108" t="s">
        <v>290</v>
      </c>
      <c r="CH2" s="108" t="s">
        <v>289</v>
      </c>
      <c r="CI2" s="108" t="s">
        <v>289</v>
      </c>
      <c r="CJ2" s="108" t="s">
        <v>289</v>
      </c>
      <c r="CK2" s="108" t="s">
        <v>289</v>
      </c>
      <c r="CL2" s="108" t="s">
        <v>289</v>
      </c>
      <c r="CM2" s="108" t="s">
        <v>290</v>
      </c>
      <c r="CN2" s="108" t="s">
        <v>290</v>
      </c>
      <c r="CO2" s="108" t="s">
        <v>290</v>
      </c>
      <c r="CP2" s="108" t="s">
        <v>290</v>
      </c>
      <c r="CQ2" s="108" t="s">
        <v>290</v>
      </c>
      <c r="CR2" s="108" t="s">
        <v>290</v>
      </c>
      <c r="CS2" s="108" t="s">
        <v>290</v>
      </c>
      <c r="CT2" s="108" t="s">
        <v>290</v>
      </c>
      <c r="CU2" s="108" t="s">
        <v>290</v>
      </c>
      <c r="CV2" s="108" t="s">
        <v>290</v>
      </c>
      <c r="CW2" s="108" t="s">
        <v>290</v>
      </c>
      <c r="CX2" s="108" t="s">
        <v>290</v>
      </c>
      <c r="CY2" s="108" t="s">
        <v>290</v>
      </c>
      <c r="CZ2" s="108" t="s">
        <v>290</v>
      </c>
      <c r="DA2" s="108" t="s">
        <v>290</v>
      </c>
      <c r="DB2" s="108" t="s">
        <v>290</v>
      </c>
      <c r="DC2" s="108" t="s">
        <v>290</v>
      </c>
      <c r="DD2" s="108" t="s">
        <v>290</v>
      </c>
      <c r="DE2" s="108" t="s">
        <v>290</v>
      </c>
      <c r="DF2" s="108" t="s">
        <v>290</v>
      </c>
      <c r="DG2" s="108" t="s">
        <v>290</v>
      </c>
      <c r="DH2" s="108" t="s">
        <v>290</v>
      </c>
      <c r="DI2" s="108" t="s">
        <v>290</v>
      </c>
      <c r="DJ2" s="108" t="s">
        <v>290</v>
      </c>
      <c r="DK2" s="108" t="s">
        <v>290</v>
      </c>
      <c r="DL2" s="108" t="s">
        <v>290</v>
      </c>
      <c r="DM2" s="108" t="s">
        <v>290</v>
      </c>
      <c r="DN2" s="108" t="s">
        <v>290</v>
      </c>
      <c r="DO2" s="108" t="s">
        <v>290</v>
      </c>
      <c r="DP2" s="108" t="s">
        <v>290</v>
      </c>
      <c r="DQ2" s="108" t="s">
        <v>290</v>
      </c>
      <c r="DR2" s="108" t="s">
        <v>290</v>
      </c>
      <c r="DS2" s="108" t="s">
        <v>290</v>
      </c>
      <c r="DT2" s="108" t="s">
        <v>290</v>
      </c>
      <c r="DU2" s="108" t="s">
        <v>290</v>
      </c>
      <c r="DV2" s="108" t="s">
        <v>290</v>
      </c>
      <c r="DW2" s="108" t="s">
        <v>290</v>
      </c>
      <c r="DX2" s="108" t="s">
        <v>290</v>
      </c>
      <c r="DY2" s="108" t="s">
        <v>290</v>
      </c>
      <c r="DZ2" s="108" t="s">
        <v>290</v>
      </c>
      <c r="EA2" s="108" t="s">
        <v>290</v>
      </c>
      <c r="EB2" s="108" t="s">
        <v>290</v>
      </c>
      <c r="EC2" s="108" t="s">
        <v>290</v>
      </c>
      <c r="ED2" s="108" t="s">
        <v>290</v>
      </c>
      <c r="EE2" s="108" t="s">
        <v>290</v>
      </c>
      <c r="EF2" s="108" t="s">
        <v>290</v>
      </c>
      <c r="EG2" s="108" t="s">
        <v>290</v>
      </c>
      <c r="EH2" s="108" t="s">
        <v>289</v>
      </c>
      <c r="EI2" s="108" t="s">
        <v>289</v>
      </c>
      <c r="EJ2" s="108" t="s">
        <v>289</v>
      </c>
      <c r="EK2" s="108" t="s">
        <v>289</v>
      </c>
      <c r="EL2" s="108" t="s">
        <v>289</v>
      </c>
      <c r="EM2" s="108" t="s">
        <v>290</v>
      </c>
      <c r="EN2" s="108" t="s">
        <v>290</v>
      </c>
      <c r="EO2" s="113" t="s">
        <v>287</v>
      </c>
      <c r="EP2" s="108" t="s">
        <v>290</v>
      </c>
      <c r="EQ2" s="108" t="s">
        <v>290</v>
      </c>
      <c r="ER2" s="108" t="s">
        <v>288</v>
      </c>
      <c r="ES2" s="108" t="s">
        <v>290</v>
      </c>
      <c r="ET2" s="108" t="s">
        <v>290</v>
      </c>
      <c r="EU2" s="108" t="s">
        <v>288</v>
      </c>
      <c r="EV2" s="108" t="s">
        <v>287</v>
      </c>
      <c r="EW2" s="108" t="s">
        <v>287</v>
      </c>
      <c r="EX2" s="108" t="s">
        <v>288</v>
      </c>
      <c r="EY2" s="108" t="s">
        <v>289</v>
      </c>
      <c r="EZ2" s="108" t="s">
        <v>289</v>
      </c>
      <c r="FA2" s="108" t="s">
        <v>289</v>
      </c>
      <c r="FB2" s="108" t="s">
        <v>289</v>
      </c>
      <c r="FC2" s="108" t="s">
        <v>289</v>
      </c>
      <c r="FD2" s="108" t="s">
        <v>289</v>
      </c>
      <c r="FE2" s="108" t="s">
        <v>287</v>
      </c>
      <c r="FF2" s="108" t="s">
        <v>289</v>
      </c>
      <c r="FG2" s="108" t="s">
        <v>289</v>
      </c>
      <c r="FH2" s="108" t="s">
        <v>289</v>
      </c>
      <c r="FI2" s="108" t="s">
        <v>289</v>
      </c>
      <c r="FJ2" s="108" t="s">
        <v>289</v>
      </c>
      <c r="FK2" s="108" t="s">
        <v>289</v>
      </c>
      <c r="FL2" s="108" t="s">
        <v>287</v>
      </c>
      <c r="FM2" s="108" t="s">
        <v>288</v>
      </c>
      <c r="FN2" s="108" t="s">
        <v>290</v>
      </c>
      <c r="FO2" s="108" t="s">
        <v>290</v>
      </c>
      <c r="FP2" s="108" t="s">
        <v>290</v>
      </c>
      <c r="FQ2" s="108" t="s">
        <v>290</v>
      </c>
      <c r="FR2" s="108" t="s">
        <v>287</v>
      </c>
      <c r="FS2" s="108" t="s">
        <v>288</v>
      </c>
      <c r="FT2" s="108" t="s">
        <v>288</v>
      </c>
      <c r="FU2" s="108" t="s">
        <v>288</v>
      </c>
      <c r="FV2" s="108" t="s">
        <v>289</v>
      </c>
      <c r="FW2" s="108" t="s">
        <v>289</v>
      </c>
      <c r="FX2" s="108" t="s">
        <v>289</v>
      </c>
      <c r="FY2" s="108" t="s">
        <v>289</v>
      </c>
      <c r="FZ2" s="108" t="s">
        <v>289</v>
      </c>
      <c r="GA2" s="108" t="s">
        <v>289</v>
      </c>
      <c r="GB2" s="108" t="s">
        <v>289</v>
      </c>
      <c r="GC2" s="108" t="s">
        <v>289</v>
      </c>
      <c r="GD2" s="108" t="s">
        <v>289</v>
      </c>
      <c r="GE2" s="108" t="s">
        <v>289</v>
      </c>
      <c r="GF2" s="108" t="s">
        <v>290</v>
      </c>
      <c r="GG2" s="108" t="s">
        <v>290</v>
      </c>
      <c r="GH2" s="108" t="s">
        <v>290</v>
      </c>
      <c r="GI2" s="108" t="s">
        <v>290</v>
      </c>
      <c r="GJ2" s="108" t="s">
        <v>290</v>
      </c>
      <c r="GK2" s="108" t="s">
        <v>290</v>
      </c>
      <c r="GL2" s="108" t="s">
        <v>290</v>
      </c>
      <c r="GM2" s="108" t="s">
        <v>290</v>
      </c>
      <c r="GN2" s="108" t="s">
        <v>290</v>
      </c>
      <c r="GO2" s="108" t="s">
        <v>290</v>
      </c>
      <c r="GP2" s="108" t="s">
        <v>290</v>
      </c>
      <c r="GQ2" s="108" t="s">
        <v>287</v>
      </c>
      <c r="GR2" s="108" t="s">
        <v>290</v>
      </c>
      <c r="GS2" s="108" t="s">
        <v>287</v>
      </c>
      <c r="GT2" s="108" t="s">
        <v>290</v>
      </c>
      <c r="GU2" s="108" t="s">
        <v>287</v>
      </c>
      <c r="GV2" s="108" t="s">
        <v>290</v>
      </c>
      <c r="GW2" s="108" t="s">
        <v>287</v>
      </c>
      <c r="GX2" s="108" t="s">
        <v>290</v>
      </c>
      <c r="GY2" s="108" t="s">
        <v>288</v>
      </c>
      <c r="GZ2" s="108" t="s">
        <v>290</v>
      </c>
      <c r="HA2" s="108" t="s">
        <v>287</v>
      </c>
      <c r="HB2" s="108" t="s">
        <v>290</v>
      </c>
      <c r="HC2" s="108" t="s">
        <v>290</v>
      </c>
      <c r="HD2" s="108" t="s">
        <v>290</v>
      </c>
      <c r="HE2" s="108" t="s">
        <v>288</v>
      </c>
      <c r="HF2" s="108" t="s">
        <v>288</v>
      </c>
      <c r="HG2" s="255" t="s">
        <v>289</v>
      </c>
      <c r="HH2" s="255" t="s">
        <v>289</v>
      </c>
      <c r="HI2" s="255" t="s">
        <v>289</v>
      </c>
      <c r="HJ2" s="108" t="s">
        <v>289</v>
      </c>
      <c r="HK2" s="108" t="s">
        <v>289</v>
      </c>
      <c r="HL2" s="108" t="s">
        <v>289</v>
      </c>
      <c r="HM2" s="108" t="s">
        <v>289</v>
      </c>
      <c r="HN2" s="108" t="s">
        <v>287</v>
      </c>
      <c r="HO2" s="255" t="s">
        <v>289</v>
      </c>
      <c r="HP2" s="255" t="s">
        <v>289</v>
      </c>
      <c r="HQ2" s="255" t="s">
        <v>289</v>
      </c>
      <c r="HR2" s="255" t="s">
        <v>289</v>
      </c>
      <c r="HS2" s="255" t="s">
        <v>289</v>
      </c>
      <c r="HT2" s="108" t="s">
        <v>287</v>
      </c>
      <c r="HU2" s="255" t="s">
        <v>289</v>
      </c>
      <c r="HV2" s="255" t="s">
        <v>289</v>
      </c>
      <c r="HW2" s="255" t="s">
        <v>289</v>
      </c>
      <c r="HX2" s="255" t="s">
        <v>289</v>
      </c>
      <c r="HY2" s="108" t="s">
        <v>778</v>
      </c>
      <c r="HZ2" s="108" t="s">
        <v>287</v>
      </c>
      <c r="IA2" s="255" t="s">
        <v>289</v>
      </c>
      <c r="IB2" s="255" t="s">
        <v>289</v>
      </c>
      <c r="IC2" s="255" t="s">
        <v>289</v>
      </c>
      <c r="ID2" s="255" t="s">
        <v>289</v>
      </c>
      <c r="IE2" s="255" t="s">
        <v>289</v>
      </c>
      <c r="IF2" s="255" t="s">
        <v>289</v>
      </c>
      <c r="IG2" s="108" t="s">
        <v>287</v>
      </c>
      <c r="IH2" s="108" t="s">
        <v>287</v>
      </c>
      <c r="II2" s="108" t="s">
        <v>287</v>
      </c>
      <c r="IJ2" s="108" t="s">
        <v>288</v>
      </c>
      <c r="IK2" s="108" t="s">
        <v>287</v>
      </c>
      <c r="IL2" s="108" t="s">
        <v>288</v>
      </c>
      <c r="IM2" s="108" t="s">
        <v>288</v>
      </c>
      <c r="IN2" s="108" t="s">
        <v>290</v>
      </c>
      <c r="IO2" s="108" t="s">
        <v>290</v>
      </c>
      <c r="IP2" s="255" t="s">
        <v>289</v>
      </c>
      <c r="IQ2" s="255" t="s">
        <v>289</v>
      </c>
      <c r="IR2" s="255" t="s">
        <v>289</v>
      </c>
      <c r="IS2" s="255" t="s">
        <v>289</v>
      </c>
      <c r="IT2" s="255" t="s">
        <v>289</v>
      </c>
      <c r="IU2" s="255" t="s">
        <v>289</v>
      </c>
      <c r="IV2" s="255" t="s">
        <v>289</v>
      </c>
      <c r="IW2" s="255" t="s">
        <v>289</v>
      </c>
      <c r="IX2" s="255" t="s">
        <v>289</v>
      </c>
      <c r="IY2" s="108" t="s">
        <v>287</v>
      </c>
      <c r="IZ2" s="108" t="s">
        <v>289</v>
      </c>
      <c r="JA2" s="255" t="s">
        <v>289</v>
      </c>
      <c r="JB2" s="255" t="s">
        <v>289</v>
      </c>
      <c r="JC2" s="255" t="s">
        <v>289</v>
      </c>
      <c r="JD2" s="255" t="s">
        <v>289</v>
      </c>
      <c r="JE2" s="255" t="s">
        <v>289</v>
      </c>
      <c r="JF2" s="255" t="s">
        <v>289</v>
      </c>
      <c r="JG2" s="255" t="s">
        <v>289</v>
      </c>
      <c r="JH2" s="255" t="s">
        <v>289</v>
      </c>
      <c r="JI2" s="255" t="s">
        <v>289</v>
      </c>
      <c r="JJ2" s="108" t="s">
        <v>287</v>
      </c>
      <c r="JK2" s="108" t="s">
        <v>288</v>
      </c>
      <c r="JL2" s="108" t="s">
        <v>290</v>
      </c>
      <c r="JM2" s="108" t="s">
        <v>290</v>
      </c>
      <c r="JN2" s="108" t="s">
        <v>289</v>
      </c>
      <c r="JO2" s="255" t="s">
        <v>289</v>
      </c>
      <c r="JP2" s="255" t="s">
        <v>289</v>
      </c>
      <c r="JQ2" s="255" t="s">
        <v>289</v>
      </c>
      <c r="JR2" s="255" t="s">
        <v>289</v>
      </c>
      <c r="JS2" s="255" t="s">
        <v>289</v>
      </c>
      <c r="JT2" s="255" t="s">
        <v>289</v>
      </c>
      <c r="JU2" s="255" t="s">
        <v>289</v>
      </c>
      <c r="JV2" s="255" t="s">
        <v>289</v>
      </c>
      <c r="JW2" s="108" t="s">
        <v>287</v>
      </c>
      <c r="JX2" s="108" t="s">
        <v>289</v>
      </c>
      <c r="JY2" s="255" t="s">
        <v>289</v>
      </c>
      <c r="JZ2" s="255" t="s">
        <v>289</v>
      </c>
      <c r="KA2" s="255" t="s">
        <v>289</v>
      </c>
      <c r="KB2" s="255" t="s">
        <v>289</v>
      </c>
      <c r="KC2" s="255" t="s">
        <v>289</v>
      </c>
      <c r="KD2" s="255" t="s">
        <v>289</v>
      </c>
      <c r="KE2" s="255" t="s">
        <v>289</v>
      </c>
      <c r="KF2" s="255" t="s">
        <v>289</v>
      </c>
      <c r="KG2" s="255" t="s">
        <v>289</v>
      </c>
      <c r="KH2" s="108" t="s">
        <v>287</v>
      </c>
      <c r="KI2" s="108" t="s">
        <v>288</v>
      </c>
      <c r="KJ2" s="108" t="s">
        <v>288</v>
      </c>
      <c r="KK2" s="108" t="s">
        <v>288</v>
      </c>
      <c r="KL2" s="108" t="s">
        <v>288</v>
      </c>
      <c r="KM2" s="108" t="s">
        <v>288</v>
      </c>
      <c r="KN2" s="108" t="s">
        <v>288</v>
      </c>
      <c r="KO2" s="108" t="s">
        <v>288</v>
      </c>
      <c r="KP2" s="108" t="s">
        <v>288</v>
      </c>
      <c r="KQ2" s="108" t="s">
        <v>288</v>
      </c>
      <c r="KR2" s="108" t="s">
        <v>288</v>
      </c>
      <c r="KS2" s="108" t="s">
        <v>287</v>
      </c>
      <c r="KT2" s="108" t="s">
        <v>287</v>
      </c>
      <c r="KU2" s="108" t="s">
        <v>287</v>
      </c>
      <c r="KV2" s="108" t="s">
        <v>288</v>
      </c>
      <c r="KW2" s="108" t="s">
        <v>288</v>
      </c>
      <c r="KX2" s="108" t="s">
        <v>288</v>
      </c>
      <c r="KY2" s="108" t="s">
        <v>288</v>
      </c>
      <c r="KZ2" s="108" t="s">
        <v>288</v>
      </c>
      <c r="LA2" s="108" t="s">
        <v>289</v>
      </c>
      <c r="LB2" s="108" t="s">
        <v>289</v>
      </c>
      <c r="LC2" s="108" t="s">
        <v>289</v>
      </c>
      <c r="LD2" s="108" t="s">
        <v>289</v>
      </c>
      <c r="LE2" s="108" t="s">
        <v>290</v>
      </c>
      <c r="LF2" s="108" t="s">
        <v>290</v>
      </c>
      <c r="LG2" s="108" t="s">
        <v>290</v>
      </c>
      <c r="LH2" s="108" t="s">
        <v>290</v>
      </c>
      <c r="LI2" s="108" t="s">
        <v>290</v>
      </c>
      <c r="LJ2" s="108" t="s">
        <v>290</v>
      </c>
      <c r="LK2" s="108" t="s">
        <v>290</v>
      </c>
      <c r="LL2" s="108" t="s">
        <v>290</v>
      </c>
      <c r="LM2" s="108" t="s">
        <v>290</v>
      </c>
      <c r="LN2" s="108" t="s">
        <v>288</v>
      </c>
      <c r="LO2" s="108" t="s">
        <v>289</v>
      </c>
      <c r="LP2" s="108" t="s">
        <v>289</v>
      </c>
      <c r="LQ2" s="108" t="s">
        <v>289</v>
      </c>
      <c r="LR2" s="108" t="s">
        <v>289</v>
      </c>
      <c r="LS2" s="108" t="s">
        <v>289</v>
      </c>
      <c r="LT2" s="108" t="s">
        <v>289</v>
      </c>
      <c r="LU2" s="108" t="s">
        <v>289</v>
      </c>
      <c r="LV2" s="108" t="s">
        <v>289</v>
      </c>
      <c r="LW2" s="108" t="s">
        <v>287</v>
      </c>
      <c r="LX2" s="108" t="s">
        <v>288</v>
      </c>
      <c r="LY2" s="108" t="s">
        <v>288</v>
      </c>
      <c r="LZ2" s="108" t="s">
        <v>288</v>
      </c>
      <c r="MA2" s="108" t="s">
        <v>289</v>
      </c>
      <c r="MB2" s="108" t="s">
        <v>289</v>
      </c>
      <c r="MC2" s="108" t="s">
        <v>289</v>
      </c>
      <c r="MD2" s="108" t="s">
        <v>289</v>
      </c>
      <c r="ME2" s="108" t="s">
        <v>289</v>
      </c>
      <c r="MF2" s="108" t="s">
        <v>289</v>
      </c>
      <c r="MG2" s="108" t="s">
        <v>289</v>
      </c>
      <c r="MH2" s="108" t="s">
        <v>289</v>
      </c>
      <c r="MI2" s="108" t="s">
        <v>287</v>
      </c>
      <c r="MJ2" s="108" t="s">
        <v>288</v>
      </c>
      <c r="MK2" s="108" t="s">
        <v>287</v>
      </c>
      <c r="ML2" s="108" t="s">
        <v>288</v>
      </c>
      <c r="MM2" s="108" t="s">
        <v>290</v>
      </c>
      <c r="MN2" s="108" t="s">
        <v>290</v>
      </c>
      <c r="MO2" s="108" t="s">
        <v>290</v>
      </c>
      <c r="MP2" s="108" t="s">
        <v>288</v>
      </c>
      <c r="MQ2" s="108" t="s">
        <v>288</v>
      </c>
      <c r="MR2" s="108" t="s">
        <v>287</v>
      </c>
      <c r="MS2" s="108" t="s">
        <v>287</v>
      </c>
      <c r="MT2" s="108" t="s">
        <v>287</v>
      </c>
    </row>
    <row r="3" spans="1:358" s="109" customFormat="1" ht="15" hidden="1" customHeight="1">
      <c r="A3" s="106" t="s">
        <v>286</v>
      </c>
      <c r="B3" s="180"/>
      <c r="C3" s="180"/>
      <c r="D3" s="180"/>
      <c r="E3" s="180"/>
      <c r="F3" s="108">
        <f>調査票!C15</f>
        <v>0</v>
      </c>
      <c r="G3" s="108">
        <f>調査票!C14</f>
        <v>0</v>
      </c>
      <c r="H3" s="108">
        <f>調査票!K15</f>
        <v>0</v>
      </c>
      <c r="I3" s="108">
        <f>調査票!K14</f>
        <v>0</v>
      </c>
      <c r="J3" s="108">
        <v>0</v>
      </c>
      <c r="K3" s="108">
        <f>K4-1</f>
        <v>0</v>
      </c>
      <c r="L3" s="108">
        <f>調査票!D17</f>
        <v>0</v>
      </c>
      <c r="M3" s="108">
        <f>M4-1</f>
        <v>0</v>
      </c>
      <c r="N3" s="108">
        <f>調査票!H18</f>
        <v>0</v>
      </c>
      <c r="O3" s="108">
        <f>調査票!D20</f>
        <v>0</v>
      </c>
      <c r="P3" s="108">
        <f>P4-1</f>
        <v>0</v>
      </c>
      <c r="Q3" s="108">
        <f>調査票!H21</f>
        <v>0</v>
      </c>
      <c r="R3" s="108">
        <v>0</v>
      </c>
      <c r="S3" s="222">
        <f>調査票!$C$24</f>
        <v>0</v>
      </c>
      <c r="T3" s="223">
        <f>調査票!$N$24</f>
        <v>0</v>
      </c>
      <c r="U3" s="108">
        <f>調査票!$C$25</f>
        <v>0</v>
      </c>
      <c r="V3" s="222">
        <f>調査票!$N$25</f>
        <v>0</v>
      </c>
      <c r="W3" s="108">
        <v>0</v>
      </c>
      <c r="X3" s="108">
        <v>0</v>
      </c>
      <c r="Y3" s="169">
        <f>調査票!Q27</f>
        <v>0</v>
      </c>
      <c r="Z3" s="108">
        <f>調査票!M28</f>
        <v>0</v>
      </c>
      <c r="AA3" s="108">
        <f>調査票!M29</f>
        <v>0</v>
      </c>
      <c r="AB3" s="108">
        <f>調査票!F30</f>
        <v>0</v>
      </c>
      <c r="AC3" s="108">
        <f>調査票!P30</f>
        <v>0</v>
      </c>
      <c r="AD3" s="108">
        <v>0</v>
      </c>
      <c r="AE3" s="108">
        <f>AE4-1</f>
        <v>0</v>
      </c>
      <c r="AF3" s="108">
        <f>AF4-1</f>
        <v>0</v>
      </c>
      <c r="AG3" s="108">
        <f>調査票!$O$35</f>
        <v>0</v>
      </c>
      <c r="AH3" s="277"/>
      <c r="AI3" s="281">
        <v>0</v>
      </c>
      <c r="AJ3" s="108">
        <f>調査票!$M$45</f>
        <v>0</v>
      </c>
      <c r="AK3" s="108">
        <v>0</v>
      </c>
      <c r="AL3" s="184" t="str">
        <f>IF(AM3&lt;&gt;0,AM3&amp;",","")&amp;IF(AN3&lt;&gt;0,AN3&amp;",","")&amp;IF(AO3&lt;&gt;0,AO3&amp;",","")&amp;IF(AP3&lt;&gt;0,AP3&amp;",","")</f>
        <v/>
      </c>
      <c r="AM3" s="108">
        <f>IF(AM4,1,0)</f>
        <v>0</v>
      </c>
      <c r="AN3" s="108">
        <f>IF(AN4,2,0)</f>
        <v>0</v>
      </c>
      <c r="AO3" s="108">
        <f>IF(AO4,3,0)</f>
        <v>0</v>
      </c>
      <c r="AP3" s="108">
        <f>IF(AP4,4,0)</f>
        <v>0</v>
      </c>
      <c r="AQ3" s="108">
        <f>調査票!R55</f>
        <v>0</v>
      </c>
      <c r="AR3" s="108">
        <f>調査票!R56</f>
        <v>0</v>
      </c>
      <c r="AS3" s="108">
        <f>調査票!R57</f>
        <v>0</v>
      </c>
      <c r="AT3" s="108">
        <f>調査票!R58</f>
        <v>0</v>
      </c>
      <c r="AU3" s="108">
        <v>0</v>
      </c>
      <c r="AV3" s="108">
        <v>0</v>
      </c>
      <c r="AW3" s="108">
        <f>調査票!$Q$67</f>
        <v>0</v>
      </c>
      <c r="AX3" s="108">
        <f>調査票!Q68</f>
        <v>0</v>
      </c>
      <c r="AY3" s="108">
        <v>0</v>
      </c>
      <c r="AZ3" s="184" t="str">
        <f>IF(BA3&lt;&gt;"", BA3 &amp; ",", "") &amp; IF(BB3&lt;&gt;"", BB3 &amp; ",", "") &amp; IF(BC3&lt;&gt;"", BC3 &amp; ",", "")</f>
        <v/>
      </c>
      <c r="BA3" s="108" t="str">
        <f>IF(BJ3="", "", IF(BJ3&gt;=1, 1, ""))</f>
        <v/>
      </c>
      <c r="BB3" s="108" t="str">
        <f>IF(SUM(BK3:BO3,BR3:BV3)&gt;=1, 2, "")</f>
        <v/>
      </c>
      <c r="BC3" s="108" t="str">
        <f>IF(SUM(BP3,BW3)&gt;=1, 3, "")</f>
        <v/>
      </c>
      <c r="BD3" s="184" t="str">
        <f>IF(BE3&lt;&gt;"", BE3 &amp; ",", "") &amp; IF(BF3&lt;&gt;"", BF3 &amp; ",", "") &amp; IF(BG3&lt;&gt;"", BG3 &amp; ",", "") &amp; IF(BH3&lt;&gt;"", BH3&amp; ",", "")&amp; IF(BI3&lt;&gt;"", BI3, "")</f>
        <v/>
      </c>
      <c r="BE3" s="108" t="str">
        <f>IF(SUM(BK3,BR3)&gt;=1, 1, "")</f>
        <v/>
      </c>
      <c r="BF3" s="108" t="str">
        <f>IF(SUM(BL3,BS3)&gt;=1, 2, "")</f>
        <v/>
      </c>
      <c r="BG3" s="108" t="str">
        <f>IF(SUM(BM3,BT3)&gt;=1, 3, "")</f>
        <v/>
      </c>
      <c r="BH3" s="108" t="str">
        <f>IF(SUM(BN3,BU3)&gt;=1, 4, "")</f>
        <v/>
      </c>
      <c r="BI3" s="108" t="str">
        <f>IF(SUM(BO3,BV3)&gt;=1, 5, "")</f>
        <v/>
      </c>
      <c r="BJ3" s="108">
        <f>調査票!$Q$82</f>
        <v>0</v>
      </c>
      <c r="BK3" s="109">
        <f>調査票!Q83</f>
        <v>0</v>
      </c>
      <c r="BL3" s="108">
        <f>調査票!Q84</f>
        <v>0</v>
      </c>
      <c r="BM3" s="108">
        <f>調査票!Q85</f>
        <v>0</v>
      </c>
      <c r="BN3" s="108">
        <f>調査票!Q86</f>
        <v>0</v>
      </c>
      <c r="BO3" s="108">
        <f>調査票!Q87</f>
        <v>0</v>
      </c>
      <c r="BP3" s="108">
        <f>調査票!Q88</f>
        <v>0</v>
      </c>
      <c r="BQ3" s="108">
        <f>調査票!S82</f>
        <v>0</v>
      </c>
      <c r="BR3" s="108">
        <f>調査票!S83</f>
        <v>0</v>
      </c>
      <c r="BS3" s="108">
        <f>調査票!S84</f>
        <v>0</v>
      </c>
      <c r="BT3" s="108">
        <f>調査票!S85</f>
        <v>0</v>
      </c>
      <c r="BU3" s="108">
        <f>調査票!S86</f>
        <v>0</v>
      </c>
      <c r="BV3" s="108">
        <f>調査票!S87</f>
        <v>0</v>
      </c>
      <c r="BW3" s="108">
        <f>調査票!S88</f>
        <v>0</v>
      </c>
      <c r="BX3" s="184" t="str">
        <f>IF(BY3&lt;&gt;"", BY3 &amp; ",", "") &amp; IF(BZ3&lt;&gt;"", BZ3 &amp; ",", "") &amp; IF(CA3&lt;&gt;"", CA3 &amp; ",", "")</f>
        <v/>
      </c>
      <c r="BY3" s="108" t="str">
        <f>IF(SUM(CB3,CE3)&gt;=1, 1, "")</f>
        <v/>
      </c>
      <c r="BZ3" s="108" t="str">
        <f>IF(SUM(CC3,CF3)&gt;=1, 2, "")</f>
        <v/>
      </c>
      <c r="CA3" s="108" t="str">
        <f>IF(SUM(CD3,CG3)&gt;=1, 3, "")</f>
        <v/>
      </c>
      <c r="CB3" s="108">
        <f>調査票!Q94</f>
        <v>0</v>
      </c>
      <c r="CC3" s="108">
        <f>調査票!Q95</f>
        <v>0</v>
      </c>
      <c r="CD3" s="108">
        <f>調査票!Q96</f>
        <v>0</v>
      </c>
      <c r="CE3" s="108">
        <f>調査票!S94</f>
        <v>0</v>
      </c>
      <c r="CF3" s="108">
        <f>調査票!S95</f>
        <v>0</v>
      </c>
      <c r="CG3" s="108">
        <f>調査票!S96</f>
        <v>0</v>
      </c>
      <c r="CH3" s="184" t="str">
        <f>IF(CI3&lt;&gt;"", "1" &amp; ",", "") &amp; IF(CJ3&lt;&gt;"", "2" &amp; ",", "") &amp; IF(CK3&lt;&gt;"","3" &amp; ",", "") &amp; IF(CL3&lt;&gt;"","4", "")</f>
        <v/>
      </c>
      <c r="CI3" s="184" t="str">
        <f>IF(CM4&lt;&gt;"", CM4 &amp; ",", "") &amp; IF(CN4&lt;&gt;"", CN4 &amp; ",", "") &amp; IF(CO4&lt;&gt;"", CO4&amp; ",", "")&amp; IF(CP4&lt;&gt;"", CP4&amp; ",", "")&amp; IF(CQ4&lt;&gt;"", CQ4&amp; ",", "")&amp; IF(CR4&lt;&gt;"", CR4&amp; ",", "")&amp; IF(CS4&lt;&gt;"", CS4&amp; ",", "")</f>
        <v/>
      </c>
      <c r="CJ3" s="184" t="str">
        <f>IF(CU4&lt;&gt;"", CU4 &amp; ",", "") &amp; IF(CV4&lt;&gt;"", CV4 &amp; ",", "") &amp; IF(CW4&lt;&gt;"", CW4&amp; ",", "")&amp; IF(CX4&lt;&gt;"", CX4&amp; ",", "")&amp; IF(CY4&lt;&gt;"", CY4&amp; ",", "")&amp; IF(CZ4&lt;&gt;"", CZ4&amp; ",", "")&amp; IF(DA4&lt;&gt;"", DA4&amp; ",", "")</f>
        <v/>
      </c>
      <c r="CK3" s="184" t="str">
        <f>IF(DC4&lt;&gt;"", DC4 &amp; ",", "") &amp; IF(DD4&lt;&gt;"", DD4 &amp; ",", "") &amp; IF(DE4&lt;&gt;"", DE4&amp; ",", "")&amp; IF(DF4&lt;&gt;"", DF4&amp; ",", "")</f>
        <v/>
      </c>
      <c r="CL3" s="184" t="str">
        <f>IF(DH4&lt;&gt;"", DH4 &amp; ",", "") &amp; IF(DI4&lt;&gt;"", DI4 &amp; ",", "") &amp; IF(DJ4&lt;&gt;"", DJ4&amp; ",", "")&amp; IF(DK4&lt;&gt;"", DK4&amp; ",", "")</f>
        <v/>
      </c>
      <c r="CM3" s="108" t="str">
        <f>IF(ISBLANK(調査票!E107), "", 調査票!E107)</f>
        <v/>
      </c>
      <c r="CN3" s="108" t="str">
        <f>IF(ISBLANK(調査票!G107), "", 調査票!G107)</f>
        <v/>
      </c>
      <c r="CO3" s="108" t="str">
        <f>IF(ISBLANK(調査票!I107), "", 調査票!I107)</f>
        <v/>
      </c>
      <c r="CP3" s="108" t="str">
        <f>IF(ISBLANK(調査票!K107), "", 調査票!K107)</f>
        <v/>
      </c>
      <c r="CQ3" s="108" t="str">
        <f>IF(ISBLANK(調査票!M107), "", 調査票!M107)</f>
        <v/>
      </c>
      <c r="CR3" s="108" t="str">
        <f>IF(ISBLANK(調査票!O107), "", 調査票!O107)</f>
        <v/>
      </c>
      <c r="CS3" s="108" t="str">
        <f>IF(ISBLANK(調査票!Q107), "", 調査票!Q107)</f>
        <v/>
      </c>
      <c r="CT3" s="265" t="str">
        <f>IF(調査票!S107=0, "", 調査票!S107)</f>
        <v/>
      </c>
      <c r="CU3" s="108" t="str">
        <f>IF(ISBLANK(調査票!E109), "", 調査票!E109)</f>
        <v/>
      </c>
      <c r="CV3" s="108" t="str">
        <f>IF(ISBLANK(調査票!G109), "", 調査票!G109)</f>
        <v/>
      </c>
      <c r="CW3" s="108" t="str">
        <f>IF(ISBLANK(調査票!I109), "", 調査票!I109)</f>
        <v/>
      </c>
      <c r="CX3" s="108" t="str">
        <f>IF(ISBLANK(調査票!K109), "", 調査票!K109)</f>
        <v/>
      </c>
      <c r="CY3" s="108" t="str">
        <f>IF(ISBLANK(調査票!M109), "", 調査票!M109)</f>
        <v/>
      </c>
      <c r="CZ3" s="108" t="str">
        <f>IF(ISBLANK(調査票!O109), "", 調査票!O109)</f>
        <v/>
      </c>
      <c r="DA3" s="108" t="str">
        <f>IF(ISBLANK(調査票!Q109), "", 調査票!Q109)</f>
        <v/>
      </c>
      <c r="DB3" s="265" t="str">
        <f>IF(調査票!S109=0, "", 調査票!S109)</f>
        <v/>
      </c>
      <c r="DC3" s="108" t="str">
        <f>IF(ISBLANK(調査票!E113), "", 調査票!E113)</f>
        <v/>
      </c>
      <c r="DD3" s="108" t="str">
        <f>IF(ISBLANK(調査票!G113), "", 調査票!G113)</f>
        <v/>
      </c>
      <c r="DE3" s="108" t="str">
        <f>IF(ISBLANK(調査票!I113), "", 調査票!I113)</f>
        <v/>
      </c>
      <c r="DF3" s="108" t="str">
        <f>IF(ISBLANK(調査票!K113), "", 調査票!K113)</f>
        <v/>
      </c>
      <c r="DG3" s="265" t="str">
        <f>IF(調査票!S113=0, "", 調査票!S113)</f>
        <v/>
      </c>
      <c r="DH3" s="108" t="str">
        <f>IF(ISBLANK(調査票!E115), "", 調査票!E115)</f>
        <v/>
      </c>
      <c r="DI3" s="108" t="str">
        <f>IF(ISBLANK(調査票!G115), "", 調査票!G115)</f>
        <v/>
      </c>
      <c r="DJ3" s="108" t="str">
        <f>IF(ISBLANK(調査票!I115), "", 調査票!I115)</f>
        <v/>
      </c>
      <c r="DK3" s="108" t="str">
        <f>IF(ISBLANK(調査票!K115), "", 調査票!K115)</f>
        <v/>
      </c>
      <c r="DL3" s="265" t="str">
        <f>IF(調査票!S115=0, "", 調査票!S115)</f>
        <v/>
      </c>
      <c r="DM3" s="108" t="str">
        <f>IF(調査票!S117=0, "", 調査票!S117)</f>
        <v/>
      </c>
      <c r="DN3" s="108" t="str">
        <f>IF(調査票!S118=0, "", 調査票!S118)</f>
        <v/>
      </c>
      <c r="DO3" s="108" t="str">
        <f>IF(調査票!S119=0, "", 調査票!S119)</f>
        <v/>
      </c>
      <c r="DP3" s="215" t="str">
        <f>IF(調査票!E101=0, "", 調査票!E101)</f>
        <v/>
      </c>
      <c r="DQ3" s="109" t="str">
        <f>IF(調査票!H125=0, "", 調査票!H125)</f>
        <v/>
      </c>
      <c r="DR3" s="108" t="str">
        <f>IF(調査票!H126=0, "", 調査票!H126)</f>
        <v/>
      </c>
      <c r="DS3" s="108" t="str">
        <f>IF(調査票!H127=0, "", 調査票!H127)</f>
        <v/>
      </c>
      <c r="DT3" s="108" t="str">
        <f>IF(調査票!R125=0, "", 調査票!R125)</f>
        <v/>
      </c>
      <c r="DU3" s="108" t="str">
        <f>IF(調査票!R126=0, "", 調査票!R126)</f>
        <v/>
      </c>
      <c r="DV3" s="108" t="str">
        <f>IF(調査票!R127=0, "", 調査票!R127)</f>
        <v/>
      </c>
      <c r="DW3" s="108" t="str">
        <f>IF(調査票!R128=0, "", 調査票!R128)</f>
        <v/>
      </c>
      <c r="DX3" s="108" t="str">
        <f>IF(調査票!Q132=0, "", 調査票!Q132)</f>
        <v/>
      </c>
      <c r="DY3" s="108" t="str">
        <f>IF(調査票!Q133=0, "", 調査票!Q133)</f>
        <v/>
      </c>
      <c r="DZ3" s="248" t="str">
        <f>IF(調査票!Q134=0, "", 調査票!Q134)</f>
        <v/>
      </c>
      <c r="EA3" s="248" t="str">
        <f>IF(調査票!Q135=0, "", 調査票!Q135)</f>
        <v/>
      </c>
      <c r="EB3" s="248" t="str">
        <f>IF(調査票!Q136=0, "", 調査票!Q136)</f>
        <v/>
      </c>
      <c r="EC3" s="248" t="str">
        <f>IF(調査票!Q137=0, "", 調査票!Q137)</f>
        <v/>
      </c>
      <c r="ED3" s="248" t="str">
        <f>IF(調査票!Q141=0, "", 調査票!Q141)</f>
        <v/>
      </c>
      <c r="EE3" s="251" t="str">
        <f>IF(調査票!Q142=0, "", 調査票!Q142)</f>
        <v/>
      </c>
      <c r="EF3" s="108" t="str">
        <f>IF(調査票!Q143=0, "", 調査票!Q143)</f>
        <v/>
      </c>
      <c r="EG3" s="272" t="str">
        <f>IF(調査票!Q144=0, "", 調査票!Q144)</f>
        <v/>
      </c>
      <c r="EH3" s="184" t="str">
        <f>IF(EI3&lt;&gt;0,EI3&amp;",","")&amp;IF(EJ3&lt;&gt;0,EJ3&amp;",","")&amp;IF(EK3&lt;&gt;0,EK3&amp;",","")&amp;IF(EL3&lt;&gt;0,EL3&amp;",","")</f>
        <v/>
      </c>
      <c r="EI3" s="108">
        <f>IF(EI4,1,0)</f>
        <v>0</v>
      </c>
      <c r="EJ3" s="108">
        <f>IF(EJ4,2,0)</f>
        <v>0</v>
      </c>
      <c r="EK3" s="108">
        <f>IF(EK4,3,0)</f>
        <v>0</v>
      </c>
      <c r="EL3" s="108">
        <f>IF(EL4,4,0)</f>
        <v>0</v>
      </c>
      <c r="EM3" s="108">
        <f>調査票!P148</f>
        <v>0</v>
      </c>
      <c r="EN3" s="109">
        <f>調査票!P149</f>
        <v>0</v>
      </c>
      <c r="EO3" s="108">
        <f>調査票!E155</f>
        <v>0</v>
      </c>
      <c r="EP3" s="256">
        <f>調査票!G159</f>
        <v>0</v>
      </c>
      <c r="EQ3" s="256">
        <f>調査票!N159</f>
        <v>0</v>
      </c>
      <c r="ER3" s="108">
        <v>0</v>
      </c>
      <c r="ES3" s="256">
        <f>調査票!M163</f>
        <v>0</v>
      </c>
      <c r="ET3" s="257">
        <f>調査票!R163</f>
        <v>0</v>
      </c>
      <c r="EU3" s="108">
        <v>0</v>
      </c>
      <c r="EV3" s="108">
        <f>調査票!O168</f>
        <v>0</v>
      </c>
      <c r="EW3" s="108">
        <f>調査票!O170</f>
        <v>0</v>
      </c>
      <c r="EX3" s="108">
        <v>0</v>
      </c>
      <c r="EY3" s="184" t="str">
        <f>IF(EZ3&lt;&gt;0,EZ3&amp;",","")&amp;IF(FA3&lt;&gt;0,FA3&amp;",","")&amp;IF(FB3&lt;&gt;0,FB3&amp;",","")&amp;IF(FC3&lt;&gt;0,FC3&amp;",","")&amp;IF(FD3&lt;&gt;0,FD3&amp;",","")</f>
        <v/>
      </c>
      <c r="EZ3" s="108">
        <f>IF(EZ4,1,0)</f>
        <v>0</v>
      </c>
      <c r="FA3" s="108">
        <f>IF(FA4,2,0)</f>
        <v>0</v>
      </c>
      <c r="FB3" s="108">
        <f>IF(FB4,3,0)</f>
        <v>0</v>
      </c>
      <c r="FC3" s="108">
        <f>IF(FC4,4,0)</f>
        <v>0</v>
      </c>
      <c r="FD3" s="108">
        <f>IF(FD4,5,0)</f>
        <v>0</v>
      </c>
      <c r="FE3" s="108">
        <f>調査票!F187</f>
        <v>0</v>
      </c>
      <c r="FF3" s="184" t="str">
        <f>IF(FG3&lt;&gt;0,FG3&amp;",","")&amp;IF(FH3&lt;&gt;0,FH3&amp;",","")&amp;IF(FI3&lt;&gt;0,FI3&amp;",","")&amp;IF(FJ3&lt;&gt;0,FJ3&amp;",","")&amp;IF(FK3&lt;&gt;0,FK3&amp;",","")</f>
        <v/>
      </c>
      <c r="FG3" s="108">
        <f>IF(FG4,1,0)</f>
        <v>0</v>
      </c>
      <c r="FH3" s="108">
        <f>IF(FH4,2,0)</f>
        <v>0</v>
      </c>
      <c r="FI3" s="108">
        <f>IF(FI4,3,0)</f>
        <v>0</v>
      </c>
      <c r="FJ3" s="108">
        <f>IF(FJ4,4,0)</f>
        <v>0</v>
      </c>
      <c r="FK3" s="108">
        <f>IF(FK4,5,0)</f>
        <v>0</v>
      </c>
      <c r="FL3" s="253">
        <f>調査票!$P$187</f>
        <v>0</v>
      </c>
      <c r="FM3" s="254">
        <v>0</v>
      </c>
      <c r="FN3" s="254">
        <f>調査票!$M$194</f>
        <v>0</v>
      </c>
      <c r="FO3" s="254">
        <f>調査票!$M$195</f>
        <v>0</v>
      </c>
      <c r="FP3" s="254">
        <f>調査票!$I$196</f>
        <v>0</v>
      </c>
      <c r="FQ3" s="254">
        <f>調査票!$M$196</f>
        <v>0</v>
      </c>
      <c r="FR3" s="254">
        <f>調査票!$E$199</f>
        <v>0</v>
      </c>
      <c r="FS3" s="254">
        <v>0</v>
      </c>
      <c r="FT3" s="254">
        <v>0</v>
      </c>
      <c r="FU3" s="254">
        <v>0</v>
      </c>
      <c r="FV3" s="184" t="str">
        <f>IF(FW3&lt;&gt;0,FW3&amp;",","")&amp;IF(FX3&lt;&gt;0,FX3&amp;",","")&amp;IF(FY3&lt;&gt;0,FY3&amp;",","")&amp;IF(FZ3&lt;&gt;0,FZ3&amp;",","")&amp;IF(GA3&lt;&gt;0,GA3&amp;",","")&amp;IF(GB3&lt;&gt;0,GB3&amp;",","")&amp;IF(GC3&lt;&gt;0,GC3&amp;",","")&amp;IF(GD3&lt;&gt;0,GD3&amp;",","")&amp;IF(GE3&lt;&gt;0,GE3&amp;",","")</f>
        <v/>
      </c>
      <c r="FW3" s="108">
        <f>IF(FW4,1,0)</f>
        <v>0</v>
      </c>
      <c r="FX3" s="108">
        <f>IF(FX4,2,0)</f>
        <v>0</v>
      </c>
      <c r="FY3" s="108">
        <f>IF(FY4,3,0)</f>
        <v>0</v>
      </c>
      <c r="FZ3" s="108">
        <f>IF(FZ4,4,0)</f>
        <v>0</v>
      </c>
      <c r="GA3" s="108">
        <f>IF(GA4,5,0)</f>
        <v>0</v>
      </c>
      <c r="GB3" s="108">
        <f>IF(GB4,6,0)</f>
        <v>0</v>
      </c>
      <c r="GC3" s="108">
        <f>IF(GC4,7,0)</f>
        <v>0</v>
      </c>
      <c r="GD3" s="108">
        <f>IF(GD4,8,0)</f>
        <v>0</v>
      </c>
      <c r="GE3" s="108">
        <f>IF(GE4,9,0)</f>
        <v>0</v>
      </c>
      <c r="GF3" s="226">
        <f>調査票!$J$225</f>
        <v>0</v>
      </c>
      <c r="GG3" s="226">
        <f>調査票!$J$226</f>
        <v>0</v>
      </c>
      <c r="GH3" s="226">
        <f>調査票!$J$227</f>
        <v>0</v>
      </c>
      <c r="GI3" s="226">
        <f>調査票!$R$226</f>
        <v>0</v>
      </c>
      <c r="GJ3" s="226">
        <f>調査票!$R$227</f>
        <v>0</v>
      </c>
      <c r="GK3" s="226">
        <f>調査票!$J$228</f>
        <v>0</v>
      </c>
      <c r="GL3" s="226">
        <f>調査票!$J$229</f>
        <v>0</v>
      </c>
      <c r="GM3" s="226">
        <f>調査票!$J$230</f>
        <v>0</v>
      </c>
      <c r="GN3" s="226">
        <f>調査票!$J$231</f>
        <v>0</v>
      </c>
      <c r="GO3" s="226">
        <f>調査票!$J$232</f>
        <v>0</v>
      </c>
      <c r="GP3" s="226">
        <f>調査票!$J$233</f>
        <v>0</v>
      </c>
      <c r="GQ3" s="254">
        <f>調査票!P230</f>
        <v>0</v>
      </c>
      <c r="GR3" s="226">
        <f>調査票!R230</f>
        <v>0</v>
      </c>
      <c r="GS3" s="108">
        <f>調査票!P231</f>
        <v>0</v>
      </c>
      <c r="GT3" s="256">
        <f>調査票!R231</f>
        <v>0</v>
      </c>
      <c r="GU3" s="108">
        <f>調査票!P232</f>
        <v>0</v>
      </c>
      <c r="GV3" s="256">
        <f>調査票!R232</f>
        <v>0</v>
      </c>
      <c r="GW3" s="108">
        <f>調査票!P233</f>
        <v>0</v>
      </c>
      <c r="GX3" s="256">
        <f>調査票!R233</f>
        <v>0</v>
      </c>
      <c r="GY3" s="108">
        <v>0</v>
      </c>
      <c r="GZ3" s="256">
        <f>調査票!Q239</f>
        <v>0</v>
      </c>
      <c r="HA3" s="108">
        <f>調査票!$P$241</f>
        <v>0</v>
      </c>
      <c r="HB3" s="108">
        <f>調査票!$G$245</f>
        <v>0</v>
      </c>
      <c r="HC3" s="108">
        <f>調査票!J245</f>
        <v>0</v>
      </c>
      <c r="HD3" s="108">
        <f>調査票!M245</f>
        <v>0</v>
      </c>
      <c r="HE3" s="108">
        <v>0</v>
      </c>
      <c r="HF3" s="108">
        <v>0</v>
      </c>
      <c r="HG3" s="184" t="str">
        <f>IF(HH3&lt;&gt;0,HH3&amp;",","")&amp;IF(HI3&lt;&gt;0,HI3&amp;",","")</f>
        <v/>
      </c>
      <c r="HH3" s="108">
        <f>IF(HH4,1,0)</f>
        <v>0</v>
      </c>
      <c r="HI3" s="108">
        <f>IF(HI4,2,0)</f>
        <v>0</v>
      </c>
      <c r="HJ3" s="184" t="str">
        <f>IF(HK3&lt;&gt;0,HK3&amp;",","")&amp;IF(HL3&lt;&gt;0,HL3&amp;",","")&amp;IF(HM3&lt;&gt;0,HM3&amp;",","")</f>
        <v/>
      </c>
      <c r="HK3" s="108">
        <f>IF(HK4,1,0)</f>
        <v>0</v>
      </c>
      <c r="HL3" s="108">
        <f>IF(HL4,2,0)</f>
        <v>0</v>
      </c>
      <c r="HM3" s="108">
        <f>IF(HM4,3,0)</f>
        <v>0</v>
      </c>
      <c r="HN3" s="108">
        <f>調査票!$F$267</f>
        <v>0</v>
      </c>
      <c r="HO3" s="184" t="str">
        <f>IF(HP3&lt;&gt;0,HP3&amp;",","")&amp;IF(HQ3&lt;&gt;0,HQ3&amp;",","")&amp;IF(HR3&lt;&gt;0,HR3&amp;",","")&amp;IF(HS3&lt;&gt;0,HS3&amp;",","")</f>
        <v/>
      </c>
      <c r="HP3" s="108">
        <f>IF(HP4,1,0)</f>
        <v>0</v>
      </c>
      <c r="HQ3" s="108">
        <f>IF(HQ4,2,0)</f>
        <v>0</v>
      </c>
      <c r="HR3" s="108">
        <f>IF(HR4,3,0)</f>
        <v>0</v>
      </c>
      <c r="HS3" s="108">
        <f>IF(HS4,4,0)</f>
        <v>0</v>
      </c>
      <c r="HT3" s="108">
        <f>調査票!$F$274</f>
        <v>0</v>
      </c>
      <c r="HU3" s="184" t="str">
        <f>IF(HV3&lt;&gt;0,HV3&amp;",","")&amp;IF(HW3&lt;&gt;0,HW3&amp;",","")&amp;IF(HX3&lt;&gt;0,HX3&amp;",","")</f>
        <v/>
      </c>
      <c r="HV3" s="108">
        <f>IF(HV4,1,0)</f>
        <v>0</v>
      </c>
      <c r="HW3" s="108">
        <f>IF(HW4,2,0)</f>
        <v>0</v>
      </c>
      <c r="HX3" s="108">
        <f>IF(HX4,3,0)</f>
        <v>0</v>
      </c>
      <c r="HY3" s="108">
        <f>調査票!$N$279</f>
        <v>0</v>
      </c>
      <c r="HZ3" s="108">
        <f>調査票!$G$280</f>
        <v>0</v>
      </c>
      <c r="IA3" s="184" t="str">
        <f>IF(IB3&lt;&gt;0,IB3&amp;",","")&amp;IF(IC3&lt;&gt;0,IC3&amp;",","")&amp;IF(ID3&lt;&gt;0,ID3&amp;",","")&amp;IF(IE3&lt;&gt;0,IE3&amp;",","")&amp;IF(IF3&lt;&gt;0,IF3&amp;",","")</f>
        <v/>
      </c>
      <c r="IB3" s="108">
        <f>IF(IB4,1,0)</f>
        <v>0</v>
      </c>
      <c r="IC3" s="108">
        <f>IF(IC4,2,0)</f>
        <v>0</v>
      </c>
      <c r="ID3" s="108">
        <f>IF(ID4,3,0)</f>
        <v>0</v>
      </c>
      <c r="IE3" s="108">
        <f>IF(IE4,4,0)</f>
        <v>0</v>
      </c>
      <c r="IF3" s="108">
        <f>IF(IF4,5,0)</f>
        <v>0</v>
      </c>
      <c r="IG3" s="169">
        <f>調査票!$J$285</f>
        <v>0</v>
      </c>
      <c r="IH3" s="108">
        <f>調査票!$J$286</f>
        <v>0</v>
      </c>
      <c r="II3" s="108">
        <f>調査票!$F$287</f>
        <v>0</v>
      </c>
      <c r="IJ3" s="108">
        <v>0</v>
      </c>
      <c r="IK3" s="108">
        <f>調査票!$I$292</f>
        <v>0</v>
      </c>
      <c r="IL3" s="108">
        <v>0</v>
      </c>
      <c r="IM3" s="108">
        <v>0</v>
      </c>
      <c r="IN3" s="108">
        <f>調査票!$H$308</f>
        <v>0</v>
      </c>
      <c r="IO3" s="108">
        <f>調査票!$H$310</f>
        <v>0</v>
      </c>
      <c r="IP3" s="184" t="str">
        <f>IF(IQ3&lt;&gt;0,IQ3&amp;",","")&amp;IF(IR3&lt;&gt;0,IR3&amp;",","")&amp;IF(IS3&lt;&gt;0,IS3&amp;",","")&amp;IF(IT3&lt;&gt;0,IT3&amp;",","")&amp;IF(IU3&lt;&gt;0,IU3&amp;",","")&amp;IF(IV3&lt;&gt;0,IV3&amp;",","")&amp;IF(IW3&lt;&gt;0,IW3&amp;",","")&amp;IF(IX3&lt;&gt;0,IX3&amp;",","")</f>
        <v/>
      </c>
      <c r="IQ3" s="108">
        <f>IF(IQ4,1,0)</f>
        <v>0</v>
      </c>
      <c r="IR3" s="108">
        <f>IF(IR4,2,0)</f>
        <v>0</v>
      </c>
      <c r="IS3" s="108">
        <f>IF(IS4,3,0)</f>
        <v>0</v>
      </c>
      <c r="IT3" s="108">
        <f>IF(IT4,4,0)</f>
        <v>0</v>
      </c>
      <c r="IU3" s="108">
        <f>IF(IU4,5,0)</f>
        <v>0</v>
      </c>
      <c r="IV3" s="108">
        <f>IF(IV4,6,0)</f>
        <v>0</v>
      </c>
      <c r="IW3" s="108">
        <f>IF(IW4,7,0)</f>
        <v>0</v>
      </c>
      <c r="IX3" s="108">
        <f>IF(IX4,8,0)</f>
        <v>0</v>
      </c>
      <c r="IY3" s="108">
        <f>調査票!F322</f>
        <v>0</v>
      </c>
      <c r="IZ3" s="184" t="str">
        <f>IF(JA3&lt;&gt;0,JA3&amp;",","")&amp;IF(JB3&lt;&gt;0,JB3&amp;",","")&amp;IF(JC3&lt;&gt;0,JC3&amp;",","")&amp;IF(JD3&lt;&gt;0,JD3&amp;",","")&amp;IF(JE3&lt;&gt;0,JE3&amp;",","")&amp;IF(JF3&lt;&gt;0,JF3&amp;",","")&amp;IF(JG3&lt;&gt;0,JG3&amp;",","")&amp;IF(JH3&lt;&gt;0,JH3&amp;",","")&amp;IF(JI3&lt;&gt;0,JI3&amp;",","")</f>
        <v/>
      </c>
      <c r="JA3" s="108">
        <f>IF(JA4,1,0)</f>
        <v>0</v>
      </c>
      <c r="JB3" s="108">
        <f>IF(JB4,2,0)</f>
        <v>0</v>
      </c>
      <c r="JC3" s="108">
        <f>IF(JC4,3,0)</f>
        <v>0</v>
      </c>
      <c r="JD3" s="108">
        <f>IF(JD4,4,0)</f>
        <v>0</v>
      </c>
      <c r="JE3" s="108">
        <f>IF(JE4,5,0)</f>
        <v>0</v>
      </c>
      <c r="JF3" s="108">
        <f>IF(JF4,6,0)</f>
        <v>0</v>
      </c>
      <c r="JG3" s="108">
        <f>IF(JG4,7,0)</f>
        <v>0</v>
      </c>
      <c r="JH3" s="108">
        <f>IF(JH4,8,0)</f>
        <v>0</v>
      </c>
      <c r="JI3" s="108">
        <f>IF(JI4,9,0)</f>
        <v>0</v>
      </c>
      <c r="JJ3" s="108">
        <f>調査票!$P$323</f>
        <v>0</v>
      </c>
      <c r="JK3" s="108">
        <v>0</v>
      </c>
      <c r="JL3" s="108">
        <f>調査票!$H$328</f>
        <v>0</v>
      </c>
      <c r="JM3" s="108">
        <f>調査票!$H$330</f>
        <v>0</v>
      </c>
      <c r="JN3" s="184" t="str">
        <f>IF(JO3&lt;&gt;0,JO3&amp;",","")&amp;IF(JP3&lt;&gt;0,JP3&amp;",","")&amp;IF(JQ3&lt;&gt;0,JQ3&amp;",","")&amp;IF(JR3&lt;&gt;0,JR3&amp;",","")&amp;IF(JS3&lt;&gt;0,JS3&amp;",","")&amp;IF(JT3&lt;&gt;0,JT3&amp;",","")&amp;IF(JU3&lt;&gt;0,JU3&amp;",","")&amp;IF(JV3&lt;&gt;0,JV3&amp;",","")</f>
        <v/>
      </c>
      <c r="JO3" s="108">
        <f>IF(JO4,1,0)</f>
        <v>0</v>
      </c>
      <c r="JP3" s="108">
        <f>IF(JP4,2,0)</f>
        <v>0</v>
      </c>
      <c r="JQ3" s="108">
        <f>IF(JQ4,3,0)</f>
        <v>0</v>
      </c>
      <c r="JR3" s="108">
        <f>IF(JR4,4,0)</f>
        <v>0</v>
      </c>
      <c r="JS3" s="108">
        <f>IF(JS4,5,0)</f>
        <v>0</v>
      </c>
      <c r="JT3" s="108">
        <f>IF(JT4,6,0)</f>
        <v>0</v>
      </c>
      <c r="JU3" s="108">
        <f>IF(JU4,7,0)</f>
        <v>0</v>
      </c>
      <c r="JV3" s="108">
        <f>IF(JV4,8,0)</f>
        <v>0</v>
      </c>
      <c r="JW3" s="108">
        <f>調査票!$F$342</f>
        <v>0</v>
      </c>
      <c r="JX3" s="184" t="str">
        <f>IF(JY3&lt;&gt;0,JY3&amp;",","")&amp;IF(JZ3&lt;&gt;0,JZ3&amp;",","")&amp;IF(KA3&lt;&gt;0,KA3&amp;",","")&amp;IF(KB3&lt;&gt;0,KB3&amp;",","")&amp;IF(KC3&lt;&gt;0,KC3&amp;",","")&amp;IF(KD3&lt;&gt;0,KD3&amp;",","")&amp;IF(KE3&lt;&gt;0,KE3&amp;",","")&amp;IF(KF3&lt;&gt;0,KF3&amp;",","")&amp;IF(KG3&lt;&gt;0,KG3&amp;",","")</f>
        <v/>
      </c>
      <c r="JY3" s="108">
        <f>IF(JY4,1,0)</f>
        <v>0</v>
      </c>
      <c r="JZ3" s="108">
        <f>IF(JZ4,2,0)</f>
        <v>0</v>
      </c>
      <c r="KA3" s="108">
        <f>IF(KA4,3,0)</f>
        <v>0</v>
      </c>
      <c r="KB3" s="108">
        <f>IF(KB4,4,0)</f>
        <v>0</v>
      </c>
      <c r="KC3" s="108">
        <f>IF(KC4,5,0)</f>
        <v>0</v>
      </c>
      <c r="KD3" s="108">
        <f>IF(KD4,6,0)</f>
        <v>0</v>
      </c>
      <c r="KE3" s="108">
        <f>IF(KE4,7,0)</f>
        <v>0</v>
      </c>
      <c r="KF3" s="108">
        <f>IF(KF4,8,0)</f>
        <v>0</v>
      </c>
      <c r="KG3" s="108">
        <f>IF(KG4,9,0)</f>
        <v>0</v>
      </c>
      <c r="KH3" s="253">
        <f>調査票!$P$343</f>
        <v>0</v>
      </c>
      <c r="KI3" s="253">
        <v>0</v>
      </c>
      <c r="KJ3" s="253">
        <v>0</v>
      </c>
      <c r="KK3" s="253">
        <v>0</v>
      </c>
      <c r="KL3" s="253">
        <v>0</v>
      </c>
      <c r="KM3" s="253">
        <v>0</v>
      </c>
      <c r="KN3" s="253">
        <v>0</v>
      </c>
      <c r="KO3" s="253">
        <v>0</v>
      </c>
      <c r="KP3" s="253">
        <v>0</v>
      </c>
      <c r="KQ3" s="253">
        <v>0</v>
      </c>
      <c r="KR3" s="253">
        <v>0</v>
      </c>
      <c r="KS3" s="108">
        <f>調査票!$E$389</f>
        <v>0</v>
      </c>
      <c r="KT3" s="253">
        <f>調査票!$E$390</f>
        <v>0</v>
      </c>
      <c r="KU3" s="108">
        <f>調査票!$E$391</f>
        <v>0</v>
      </c>
      <c r="KV3" s="108">
        <v>0</v>
      </c>
      <c r="KW3" s="108">
        <v>0</v>
      </c>
      <c r="KX3" s="108">
        <v>0</v>
      </c>
      <c r="KY3" s="108">
        <v>0</v>
      </c>
      <c r="KZ3" s="108">
        <v>0</v>
      </c>
      <c r="LA3" s="184" t="str">
        <f>IF(LB3&lt;&gt;0,LB3&amp;",","")&amp;IF(LC3&lt;&gt;0,LC3&amp;",","")&amp;IF(LD3&lt;&gt;0,LD3&amp;",","")</f>
        <v/>
      </c>
      <c r="LB3" s="108">
        <f>IF(LB4,1,0)</f>
        <v>0</v>
      </c>
      <c r="LC3" s="108">
        <f>IF(LC4,2,0)</f>
        <v>0</v>
      </c>
      <c r="LD3" s="108">
        <f>IF(LD4,3,0)</f>
        <v>0</v>
      </c>
      <c r="LE3" s="108">
        <f>調査票!$N$417</f>
        <v>0</v>
      </c>
      <c r="LF3" s="108">
        <f>調査票!P417</f>
        <v>0</v>
      </c>
      <c r="LG3" s="256">
        <f>調査票!R417</f>
        <v>0</v>
      </c>
      <c r="LH3" s="108">
        <f>調査票!N418</f>
        <v>0</v>
      </c>
      <c r="LI3" s="108">
        <f>調査票!P418</f>
        <v>0</v>
      </c>
      <c r="LJ3" s="256">
        <f>調査票!R418</f>
        <v>0</v>
      </c>
      <c r="LK3" s="108">
        <f>調査票!N419</f>
        <v>0</v>
      </c>
      <c r="LL3" s="108">
        <f>調査票!P419</f>
        <v>0</v>
      </c>
      <c r="LM3" s="256">
        <f>調査票!R419</f>
        <v>0</v>
      </c>
      <c r="LN3" s="108">
        <v>0</v>
      </c>
      <c r="LO3" s="184" t="str">
        <f>IF(LP3&lt;&gt;0,LP3&amp;",","")&amp;IF(LQ3&lt;&gt;0,LQ3&amp;",","")&amp;IF(LR3&lt;&gt;0,LR3&amp;",","")&amp;IF(LS3&lt;&gt;0,LS3&amp;",","")&amp;IF(LT3&lt;&gt;0,LT3&amp;",","")&amp;IF(LU3&lt;&gt;0,LU3&amp;",","")&amp;IF(LV3&lt;&gt;0,LV3&amp;",","")</f>
        <v/>
      </c>
      <c r="LP3" s="108">
        <f>IF(LP4,1,0)</f>
        <v>0</v>
      </c>
      <c r="LQ3" s="108">
        <f>IF(LQ4,2,0)</f>
        <v>0</v>
      </c>
      <c r="LR3" s="108">
        <f>IF(LR4,3,0)</f>
        <v>0</v>
      </c>
      <c r="LS3" s="108">
        <f>IF(LS4,4,0)</f>
        <v>0</v>
      </c>
      <c r="LT3" s="108">
        <f>IF(LT4,5,0)</f>
        <v>0</v>
      </c>
      <c r="LU3" s="108">
        <f>IF(LU4,6,0)</f>
        <v>0</v>
      </c>
      <c r="LV3" s="108">
        <f>IF(LV4,7,0)</f>
        <v>0</v>
      </c>
      <c r="LW3" s="108">
        <f>調査票!$N$435</f>
        <v>0</v>
      </c>
      <c r="LX3" s="108">
        <v>0</v>
      </c>
      <c r="LY3" s="108">
        <v>0</v>
      </c>
      <c r="LZ3" s="108">
        <v>0</v>
      </c>
      <c r="MA3" s="184" t="str">
        <f>IF(MB3&lt;&gt;0,MB3&amp;",","")&amp;IF(MC3&lt;&gt;0,MC3&amp;",","")&amp;IF(MD3&lt;&gt;0,MD3&amp;",","")&amp;IF(ME3&lt;&gt;0,ME3&amp;",","")&amp;IF(MF3&lt;&gt;0,MF3&amp;",","")&amp;IF(MG3&lt;&gt;0,MG3&amp;",","")&amp;IF(MH3&lt;&gt;0,MH3&amp;",","")</f>
        <v/>
      </c>
      <c r="MB3" s="108">
        <f>IF(MB4,1,0)</f>
        <v>0</v>
      </c>
      <c r="MC3" s="108">
        <f>IF(MC4,2,0)</f>
        <v>0</v>
      </c>
      <c r="MD3" s="108">
        <f>IF(MD4,3,0)</f>
        <v>0</v>
      </c>
      <c r="ME3" s="108">
        <f>IF(ME4,4,0)</f>
        <v>0</v>
      </c>
      <c r="MF3" s="108">
        <f>IF(MF4,5,0)</f>
        <v>0</v>
      </c>
      <c r="MG3" s="108">
        <f>IF(MG4,6,0)</f>
        <v>0</v>
      </c>
      <c r="MH3" s="108">
        <f>IF(MH4,7,0)</f>
        <v>0</v>
      </c>
      <c r="MI3" s="108">
        <f>調査票!$L$457</f>
        <v>0</v>
      </c>
      <c r="MJ3" s="169">
        <v>0</v>
      </c>
      <c r="MK3" s="169">
        <f>調査票!E467</f>
        <v>0</v>
      </c>
      <c r="ML3" s="169">
        <v>0</v>
      </c>
      <c r="MM3" s="169">
        <f>調査票!O474</f>
        <v>0</v>
      </c>
      <c r="MN3" s="169">
        <f>調査票!O475</f>
        <v>0</v>
      </c>
      <c r="MO3" s="169">
        <f>調査票!O476</f>
        <v>0</v>
      </c>
      <c r="MP3" s="169">
        <v>0</v>
      </c>
      <c r="MQ3" s="169">
        <v>0</v>
      </c>
      <c r="MR3" s="169">
        <f>調査票!$O$486</f>
        <v>0</v>
      </c>
      <c r="MS3" s="169">
        <f>調査票!$B$492</f>
        <v>0</v>
      </c>
      <c r="MT3" s="108"/>
    </row>
    <row r="4" spans="1:358" ht="15" hidden="1" customHeight="1">
      <c r="A4" s="110" t="s">
        <v>285</v>
      </c>
      <c r="B4" s="114"/>
      <c r="C4" s="114"/>
      <c r="D4" s="114"/>
      <c r="E4" s="114"/>
      <c r="F4" s="114"/>
      <c r="G4" s="114"/>
      <c r="H4" s="114"/>
      <c r="I4" s="114"/>
      <c r="J4" s="114"/>
      <c r="K4" s="219">
        <v>1</v>
      </c>
      <c r="L4" s="114"/>
      <c r="M4" s="219">
        <v>1</v>
      </c>
      <c r="N4" s="114"/>
      <c r="O4" s="114"/>
      <c r="P4" s="219">
        <v>1</v>
      </c>
      <c r="Q4" s="114"/>
      <c r="R4" s="114"/>
      <c r="S4" s="114"/>
      <c r="T4" s="114"/>
      <c r="U4" s="114"/>
      <c r="V4" s="114"/>
      <c r="W4" s="114"/>
      <c r="X4" s="114"/>
      <c r="Y4" s="218"/>
      <c r="Z4" s="114"/>
      <c r="AA4" s="114"/>
      <c r="AB4" s="114"/>
      <c r="AC4" s="114"/>
      <c r="AD4" s="114"/>
      <c r="AE4" s="219">
        <v>1</v>
      </c>
      <c r="AF4" s="219">
        <v>1</v>
      </c>
      <c r="AG4" s="114"/>
      <c r="AH4" s="278"/>
      <c r="AI4" s="282"/>
      <c r="AJ4" s="114"/>
      <c r="AK4" s="114"/>
      <c r="AL4" s="114"/>
      <c r="AM4" s="98" t="b">
        <v>0</v>
      </c>
      <c r="AN4" s="98" t="b">
        <v>0</v>
      </c>
      <c r="AO4" s="98" t="b">
        <v>0</v>
      </c>
      <c r="AP4" s="98" t="b">
        <v>0</v>
      </c>
      <c r="AQ4" s="114"/>
      <c r="AR4" s="114"/>
      <c r="AS4" s="114"/>
      <c r="AT4" s="114"/>
      <c r="AU4" s="114"/>
      <c r="AV4" s="114"/>
      <c r="AW4" s="114"/>
      <c r="AX4" s="114"/>
      <c r="AY4" s="114"/>
      <c r="AZ4" s="114"/>
      <c r="BA4" s="114"/>
      <c r="BB4" s="114"/>
      <c r="BC4" s="114"/>
      <c r="BD4" s="114"/>
      <c r="BE4" s="114"/>
      <c r="BF4" s="114"/>
      <c r="BG4" s="114"/>
      <c r="BH4" s="114"/>
      <c r="BI4" s="114"/>
      <c r="BJ4" s="114"/>
      <c r="BK4" s="218"/>
      <c r="BL4" s="218"/>
      <c r="BM4" s="218"/>
      <c r="BN4" s="218"/>
      <c r="BO4" s="218"/>
      <c r="BP4" s="114"/>
      <c r="BQ4" s="114"/>
      <c r="BR4" s="114"/>
      <c r="BS4" s="114"/>
      <c r="BT4" s="114"/>
      <c r="BU4" s="114"/>
      <c r="BV4" s="114"/>
      <c r="BW4" s="114"/>
      <c r="BX4" s="114"/>
      <c r="BY4" s="114"/>
      <c r="BZ4" s="114"/>
      <c r="CA4" s="114"/>
      <c r="CB4" s="114"/>
      <c r="CC4" s="114"/>
      <c r="CD4" s="114"/>
      <c r="CE4" s="114"/>
      <c r="CF4" s="114"/>
      <c r="CG4" s="114"/>
      <c r="CH4" s="114"/>
      <c r="CI4" s="114"/>
      <c r="CJ4" s="114"/>
      <c r="CK4" s="114"/>
      <c r="CL4" s="114"/>
      <c r="CM4" s="247" t="str">
        <f>IF(CM3&lt;&gt;"", 1, "")</f>
        <v/>
      </c>
      <c r="CN4" s="247" t="str">
        <f>IF(CN3&lt;&gt;"", 2, "")</f>
        <v/>
      </c>
      <c r="CO4" s="247" t="str">
        <f>IF(CO3&lt;&gt;"", 3, "")</f>
        <v/>
      </c>
      <c r="CP4" s="247" t="str">
        <f>IF(CP3&lt;&gt;"", 4, "")</f>
        <v/>
      </c>
      <c r="CQ4" s="247" t="str">
        <f>IF(CQ3&lt;&gt;"", 5, "")</f>
        <v/>
      </c>
      <c r="CR4" s="247" t="str">
        <f>IF(CR3&lt;&gt;"", 6, "")</f>
        <v/>
      </c>
      <c r="CS4" s="247" t="str">
        <f>IF(CS3&lt;&gt;"", 7, "")</f>
        <v/>
      </c>
      <c r="CT4" s="114"/>
      <c r="CU4" s="247" t="str">
        <f>IF(CU3&lt;&gt;"", 1, "")</f>
        <v/>
      </c>
      <c r="CV4" s="247" t="str">
        <f>IF(CV3&lt;&gt;"", 2, "")</f>
        <v/>
      </c>
      <c r="CW4" s="247" t="str">
        <f>IF(CW3&lt;&gt;"", 3, "")</f>
        <v/>
      </c>
      <c r="CX4" s="247" t="str">
        <f>IF(CX3&lt;&gt;"", 4, "")</f>
        <v/>
      </c>
      <c r="CY4" s="247" t="str">
        <f>IF(CY3&lt;&gt;"", 5, "")</f>
        <v/>
      </c>
      <c r="CZ4" s="247" t="str">
        <f>IF(CZ3&lt;&gt;"", 6, "")</f>
        <v/>
      </c>
      <c r="DA4" s="247" t="str">
        <f>IF(DA3&lt;&gt;"", 7, "")</f>
        <v/>
      </c>
      <c r="DB4" s="180"/>
      <c r="DC4" s="247" t="str">
        <f>IF(DC3&lt;&gt;"", 1, "")</f>
        <v/>
      </c>
      <c r="DD4" s="247" t="str">
        <f>IF(DD3&lt;&gt;"", 2, "")</f>
        <v/>
      </c>
      <c r="DE4" s="247" t="str">
        <f>IF(DE3&lt;&gt;"", 3, "")</f>
        <v/>
      </c>
      <c r="DF4" s="247" t="str">
        <f>IF(DF3&lt;&gt;"", 4, "")</f>
        <v/>
      </c>
      <c r="DG4" s="180"/>
      <c r="DH4" s="247" t="str">
        <f>IF(DH3&lt;&gt;"", 1, "")</f>
        <v/>
      </c>
      <c r="DI4" s="247" t="str">
        <f>IF(DI3&lt;&gt;"", 2, "")</f>
        <v/>
      </c>
      <c r="DJ4" s="247" t="str">
        <f>IF(DJ3&lt;&gt;"", 3, "")</f>
        <v/>
      </c>
      <c r="DK4" s="247" t="str">
        <f>IF(DK3&lt;&gt;"", 4, "")</f>
        <v/>
      </c>
      <c r="DL4" s="180"/>
      <c r="DM4" s="180"/>
      <c r="DN4" s="180"/>
      <c r="DO4" s="180"/>
      <c r="DP4" s="180"/>
      <c r="DQ4" s="180"/>
      <c r="DR4" s="180"/>
      <c r="DS4" s="180"/>
      <c r="DT4" s="180"/>
      <c r="DU4" s="180"/>
      <c r="DV4" s="180"/>
      <c r="DW4" s="180"/>
      <c r="DX4" s="180"/>
      <c r="DY4" s="180"/>
      <c r="DZ4" s="249" t="s">
        <v>739</v>
      </c>
      <c r="EA4" s="249" t="s">
        <v>739</v>
      </c>
      <c r="EB4" s="249" t="s">
        <v>739</v>
      </c>
      <c r="EC4" s="249" t="s">
        <v>739</v>
      </c>
      <c r="ED4" s="249" t="s">
        <v>739</v>
      </c>
      <c r="EE4" s="249"/>
      <c r="EF4" s="180"/>
      <c r="EG4" s="249" t="s">
        <v>844</v>
      </c>
      <c r="EH4" s="114"/>
      <c r="EI4" s="98" t="b">
        <v>0</v>
      </c>
      <c r="EJ4" s="98" t="b">
        <v>0</v>
      </c>
      <c r="EK4" s="98" t="b">
        <v>0</v>
      </c>
      <c r="EL4" s="98" t="b">
        <v>0</v>
      </c>
      <c r="EM4" s="114"/>
      <c r="EN4" s="114"/>
      <c r="EO4" s="114"/>
      <c r="EP4" s="249" t="s">
        <v>739</v>
      </c>
      <c r="EQ4" s="249" t="s">
        <v>739</v>
      </c>
      <c r="ER4" s="114"/>
      <c r="ES4" s="249" t="s">
        <v>739</v>
      </c>
      <c r="ET4" s="249" t="s">
        <v>739</v>
      </c>
      <c r="EU4" s="114"/>
      <c r="EV4" s="114"/>
      <c r="EW4" s="114"/>
      <c r="EX4" s="114"/>
      <c r="EY4" s="114"/>
      <c r="EZ4" s="98" t="b">
        <v>0</v>
      </c>
      <c r="FA4" s="98" t="b">
        <v>0</v>
      </c>
      <c r="FB4" s="98" t="b">
        <v>0</v>
      </c>
      <c r="FC4" s="98" t="b">
        <v>0</v>
      </c>
      <c r="FD4" s="98" t="b">
        <v>0</v>
      </c>
      <c r="FE4" s="114"/>
      <c r="FF4" s="114"/>
      <c r="FG4" s="98" t="b">
        <v>0</v>
      </c>
      <c r="FH4" s="98" t="b">
        <v>0</v>
      </c>
      <c r="FI4" s="98" t="b">
        <v>0</v>
      </c>
      <c r="FJ4" s="98" t="b">
        <v>0</v>
      </c>
      <c r="FK4" s="98" t="b">
        <v>0</v>
      </c>
      <c r="FL4" s="114"/>
      <c r="FM4" s="114"/>
      <c r="FN4" s="114"/>
      <c r="FO4" s="114"/>
      <c r="FP4" s="114"/>
      <c r="FQ4" s="114"/>
      <c r="FR4" s="114"/>
      <c r="FS4" s="114"/>
      <c r="FT4" s="114"/>
      <c r="FU4" s="114"/>
      <c r="FV4" s="114"/>
      <c r="FW4" s="98" t="b">
        <v>0</v>
      </c>
      <c r="FX4" s="98" t="b">
        <v>0</v>
      </c>
      <c r="FY4" s="98" t="b">
        <v>0</v>
      </c>
      <c r="FZ4" s="98" t="b">
        <v>0</v>
      </c>
      <c r="GA4" s="98" t="b">
        <v>0</v>
      </c>
      <c r="GB4" s="98" t="b">
        <v>0</v>
      </c>
      <c r="GC4" s="98" t="b">
        <v>0</v>
      </c>
      <c r="GD4" s="98" t="b">
        <v>0</v>
      </c>
      <c r="GE4" s="98" t="b">
        <v>0</v>
      </c>
      <c r="GF4" s="249" t="s">
        <v>739</v>
      </c>
      <c r="GG4" s="249" t="s">
        <v>739</v>
      </c>
      <c r="GH4" s="249" t="s">
        <v>739</v>
      </c>
      <c r="GI4" s="249" t="s">
        <v>739</v>
      </c>
      <c r="GJ4" s="249" t="s">
        <v>739</v>
      </c>
      <c r="GK4" s="249" t="s">
        <v>739</v>
      </c>
      <c r="GL4" s="249" t="s">
        <v>739</v>
      </c>
      <c r="GM4" s="249" t="s">
        <v>739</v>
      </c>
      <c r="GN4" s="249" t="s">
        <v>739</v>
      </c>
      <c r="GO4" s="249" t="s">
        <v>739</v>
      </c>
      <c r="GP4" s="249" t="s">
        <v>739</v>
      </c>
      <c r="GQ4" s="114"/>
      <c r="GR4" s="249" t="s">
        <v>739</v>
      </c>
      <c r="GS4" s="114"/>
      <c r="GT4" s="249" t="s">
        <v>739</v>
      </c>
      <c r="GU4" s="114"/>
      <c r="GV4" s="249" t="s">
        <v>739</v>
      </c>
      <c r="GW4" s="114"/>
      <c r="GX4" s="249" t="s">
        <v>739</v>
      </c>
      <c r="GY4" s="114"/>
      <c r="GZ4" s="249" t="s">
        <v>739</v>
      </c>
      <c r="HA4" s="114"/>
      <c r="HB4" s="114"/>
      <c r="HC4" s="114"/>
      <c r="HD4" s="114"/>
      <c r="HE4" s="114"/>
      <c r="HF4" s="114"/>
      <c r="HG4" s="114"/>
      <c r="HH4" s="98" t="b">
        <v>0</v>
      </c>
      <c r="HI4" s="98" t="b">
        <v>0</v>
      </c>
      <c r="HJ4" s="114"/>
      <c r="HK4" s="98" t="b">
        <v>0</v>
      </c>
      <c r="HL4" s="98" t="b">
        <v>0</v>
      </c>
      <c r="HM4" s="98" t="b">
        <v>0</v>
      </c>
      <c r="HN4" s="114"/>
      <c r="HO4" s="114"/>
      <c r="HP4" s="98" t="b">
        <v>0</v>
      </c>
      <c r="HQ4" s="98" t="b">
        <v>0</v>
      </c>
      <c r="HR4" s="98" t="b">
        <v>0</v>
      </c>
      <c r="HS4" s="98" t="b">
        <v>0</v>
      </c>
      <c r="HT4" s="114"/>
      <c r="HU4" s="114"/>
      <c r="HV4" s="169" t="b">
        <v>0</v>
      </c>
      <c r="HW4" s="169" t="b">
        <v>0</v>
      </c>
      <c r="HX4" s="169" t="b">
        <v>0</v>
      </c>
      <c r="HY4" s="180"/>
      <c r="HZ4" s="114"/>
      <c r="IA4" s="114"/>
      <c r="IB4" s="98" t="b">
        <v>0</v>
      </c>
      <c r="IC4" s="98" t="b">
        <v>0</v>
      </c>
      <c r="ID4" s="98" t="b">
        <v>0</v>
      </c>
      <c r="IE4" s="98" t="b">
        <v>0</v>
      </c>
      <c r="IF4" s="98" t="b">
        <v>0</v>
      </c>
      <c r="IG4" s="114"/>
      <c r="IH4" s="114"/>
      <c r="II4" s="114"/>
      <c r="IJ4" s="114"/>
      <c r="IK4" s="114"/>
      <c r="IL4" s="114"/>
      <c r="IM4" s="114"/>
      <c r="IN4" s="114"/>
      <c r="IO4" s="114"/>
      <c r="IP4" s="114"/>
      <c r="IQ4" s="108" t="b">
        <v>0</v>
      </c>
      <c r="IR4" s="108" t="b">
        <v>0</v>
      </c>
      <c r="IS4" s="108" t="b">
        <v>0</v>
      </c>
      <c r="IT4" s="108" t="b">
        <v>0</v>
      </c>
      <c r="IU4" s="108" t="b">
        <v>0</v>
      </c>
      <c r="IV4" s="108" t="b">
        <v>0</v>
      </c>
      <c r="IW4" s="108" t="b">
        <v>0</v>
      </c>
      <c r="IX4" s="108" t="b">
        <v>0</v>
      </c>
      <c r="IY4" s="114"/>
      <c r="IZ4" s="114"/>
      <c r="JA4" s="108" t="b">
        <v>0</v>
      </c>
      <c r="JB4" s="108" t="b">
        <v>0</v>
      </c>
      <c r="JC4" s="108" t="b">
        <v>0</v>
      </c>
      <c r="JD4" s="108" t="b">
        <v>0</v>
      </c>
      <c r="JE4" s="108" t="b">
        <v>0</v>
      </c>
      <c r="JF4" s="108" t="b">
        <v>0</v>
      </c>
      <c r="JG4" s="108" t="b">
        <v>0</v>
      </c>
      <c r="JH4" s="108" t="b">
        <v>0</v>
      </c>
      <c r="JI4" s="108" t="b">
        <v>0</v>
      </c>
      <c r="JJ4" s="180"/>
      <c r="JK4" s="180"/>
      <c r="JL4" s="180"/>
      <c r="JM4" s="180"/>
      <c r="JN4" s="180"/>
      <c r="JO4" s="108" t="b">
        <v>0</v>
      </c>
      <c r="JP4" s="108" t="b">
        <v>0</v>
      </c>
      <c r="JQ4" s="108" t="b">
        <v>0</v>
      </c>
      <c r="JR4" s="108" t="b">
        <v>0</v>
      </c>
      <c r="JS4" s="108" t="b">
        <v>0</v>
      </c>
      <c r="JT4" s="108" t="b">
        <v>0</v>
      </c>
      <c r="JU4" s="108" t="b">
        <v>0</v>
      </c>
      <c r="JV4" s="108" t="b">
        <v>0</v>
      </c>
      <c r="JW4" s="180"/>
      <c r="JX4" s="180"/>
      <c r="JY4" s="108" t="b">
        <v>0</v>
      </c>
      <c r="JZ4" s="108" t="b">
        <v>0</v>
      </c>
      <c r="KA4" s="108" t="b">
        <v>0</v>
      </c>
      <c r="KB4" s="108" t="b">
        <v>0</v>
      </c>
      <c r="KC4" s="108" t="b">
        <v>0</v>
      </c>
      <c r="KD4" s="108" t="b">
        <v>0</v>
      </c>
      <c r="KE4" s="108" t="b">
        <v>0</v>
      </c>
      <c r="KF4" s="108" t="b">
        <v>0</v>
      </c>
      <c r="KG4" s="108" t="b">
        <v>0</v>
      </c>
      <c r="KH4" s="180"/>
      <c r="KI4" s="180"/>
      <c r="KJ4" s="180"/>
      <c r="KK4" s="180"/>
      <c r="KL4" s="180"/>
      <c r="KM4" s="180"/>
      <c r="KN4" s="180"/>
      <c r="KO4" s="180"/>
      <c r="KP4" s="180"/>
      <c r="KQ4" s="180"/>
      <c r="KR4" s="180"/>
      <c r="KS4" s="180"/>
      <c r="KT4" s="180"/>
      <c r="KU4" s="180"/>
      <c r="KV4" s="180"/>
      <c r="KW4" s="180"/>
      <c r="KX4" s="180"/>
      <c r="KY4" s="180"/>
      <c r="KZ4" s="114"/>
      <c r="LA4" s="114"/>
      <c r="LB4" s="98" t="b">
        <v>0</v>
      </c>
      <c r="LC4" s="98" t="b">
        <v>0</v>
      </c>
      <c r="LD4" s="98" t="b">
        <v>0</v>
      </c>
      <c r="LE4" s="114"/>
      <c r="LF4" s="114"/>
      <c r="LG4" s="249" t="s">
        <v>739</v>
      </c>
      <c r="LH4" s="180"/>
      <c r="LI4" s="180"/>
      <c r="LJ4" s="249" t="s">
        <v>739</v>
      </c>
      <c r="LK4" s="218"/>
      <c r="LL4" s="218"/>
      <c r="LM4" s="249" t="s">
        <v>739</v>
      </c>
      <c r="LN4" s="114"/>
      <c r="LO4" s="114"/>
      <c r="LP4" s="98" t="b">
        <v>0</v>
      </c>
      <c r="LQ4" s="98" t="b">
        <v>0</v>
      </c>
      <c r="LR4" s="98" t="b">
        <v>0</v>
      </c>
      <c r="LS4" s="98" t="b">
        <v>0</v>
      </c>
      <c r="LT4" s="98" t="b">
        <v>0</v>
      </c>
      <c r="LU4" s="98" t="b">
        <v>0</v>
      </c>
      <c r="LV4" s="98" t="b">
        <v>0</v>
      </c>
      <c r="LW4" s="114"/>
      <c r="LX4" s="114"/>
      <c r="LY4" s="114"/>
      <c r="LZ4" s="220"/>
      <c r="MA4" s="220"/>
      <c r="MB4" s="169" t="b">
        <v>0</v>
      </c>
      <c r="MC4" s="169" t="b">
        <v>0</v>
      </c>
      <c r="MD4" s="169" t="b">
        <v>0</v>
      </c>
      <c r="ME4" s="169" t="b">
        <v>0</v>
      </c>
      <c r="MF4" s="169" t="b">
        <v>0</v>
      </c>
      <c r="MG4" s="169" t="b">
        <v>0</v>
      </c>
      <c r="MH4" s="169" t="b">
        <v>0</v>
      </c>
      <c r="MI4" s="220"/>
      <c r="MJ4" s="220"/>
      <c r="MK4" s="220"/>
      <c r="ML4" s="220"/>
      <c r="MM4" s="220"/>
      <c r="MN4" s="220"/>
      <c r="MO4" s="218"/>
      <c r="MP4" s="218"/>
      <c r="MQ4" s="218"/>
      <c r="MR4" s="218"/>
      <c r="MS4" s="218"/>
      <c r="MT4" s="114"/>
    </row>
    <row r="5" spans="1:358" ht="15" hidden="1" customHeight="1">
      <c r="A5" s="240"/>
      <c r="B5" s="240"/>
      <c r="C5" s="240"/>
      <c r="D5" s="240"/>
      <c r="E5" s="240"/>
      <c r="F5" s="240"/>
      <c r="G5" s="240"/>
      <c r="H5" s="240"/>
      <c r="I5" s="240"/>
      <c r="J5" s="240"/>
      <c r="K5" s="241"/>
      <c r="L5" s="240"/>
      <c r="M5" s="241"/>
      <c r="N5" s="240"/>
      <c r="O5" s="240"/>
      <c r="P5" s="241"/>
      <c r="Q5" s="240"/>
      <c r="R5" s="240"/>
      <c r="S5" s="240"/>
      <c r="T5" s="240"/>
      <c r="U5" s="240"/>
      <c r="V5" s="240"/>
      <c r="W5" s="240"/>
      <c r="X5" s="240"/>
      <c r="Y5"/>
      <c r="Z5" s="240"/>
      <c r="AA5" s="240"/>
      <c r="AB5" s="240"/>
      <c r="AC5" s="240"/>
      <c r="AD5" s="240"/>
      <c r="AE5" s="241"/>
      <c r="AF5" s="241"/>
      <c r="AG5" s="240"/>
      <c r="AH5" s="240"/>
      <c r="AI5" s="240"/>
      <c r="AJ5" s="240"/>
      <c r="AK5" s="240"/>
      <c r="AL5" s="240"/>
      <c r="AM5" s="240"/>
      <c r="AN5" s="240"/>
      <c r="AO5" s="240"/>
      <c r="AP5" s="240"/>
      <c r="AQ5" s="240"/>
      <c r="AR5" s="240"/>
      <c r="AS5" s="240"/>
      <c r="AT5" s="240"/>
      <c r="AU5" s="240"/>
      <c r="AV5" s="240"/>
      <c r="AW5" s="240"/>
      <c r="AX5" s="240"/>
      <c r="AY5" s="238"/>
      <c r="AZ5" s="238"/>
      <c r="BA5" s="240"/>
      <c r="BB5" s="240"/>
      <c r="BC5" s="240"/>
      <c r="BD5" s="240"/>
      <c r="BE5" s="240"/>
      <c r="BF5" s="240"/>
      <c r="BG5" s="240"/>
      <c r="BH5" s="240"/>
      <c r="BI5" s="240"/>
      <c r="BJ5" s="240"/>
      <c r="BK5" s="240"/>
      <c r="BL5" s="240"/>
      <c r="BM5" s="240"/>
      <c r="BN5" s="240"/>
      <c r="BO5" s="240"/>
      <c r="BP5" s="240"/>
      <c r="BQ5" s="240"/>
      <c r="BR5" s="240"/>
      <c r="BS5" s="240"/>
      <c r="BT5" s="240"/>
      <c r="BU5" s="240"/>
      <c r="BV5" s="240"/>
      <c r="BW5" s="240"/>
      <c r="BX5" s="240"/>
      <c r="BY5" s="240"/>
      <c r="BZ5" s="240"/>
      <c r="CA5" s="240"/>
      <c r="CB5" s="240"/>
      <c r="CC5" s="240"/>
      <c r="CD5" s="240"/>
      <c r="CE5" s="240"/>
      <c r="CF5" s="240"/>
      <c r="CG5" s="240"/>
      <c r="CH5" s="240"/>
      <c r="CI5" s="241"/>
      <c r="CJ5" s="241"/>
      <c r="CK5" s="241"/>
      <c r="CL5" s="241"/>
      <c r="CM5" s="241"/>
      <c r="CN5" s="241"/>
      <c r="CO5" s="241"/>
      <c r="CP5" s="109"/>
      <c r="CQ5" s="241"/>
      <c r="CR5" s="241"/>
      <c r="CS5" s="241"/>
      <c r="CT5" s="241"/>
      <c r="CU5" s="241"/>
      <c r="CV5" s="241"/>
      <c r="CW5" s="241"/>
      <c r="CX5" s="241"/>
      <c r="CY5" s="241"/>
      <c r="CZ5" s="241"/>
      <c r="DA5" s="241"/>
      <c r="DB5" s="241"/>
      <c r="DC5" s="241"/>
      <c r="DD5" s="241"/>
      <c r="DE5" s="241"/>
      <c r="DF5" s="241"/>
      <c r="DG5" s="241"/>
      <c r="DH5" s="241"/>
      <c r="DI5" s="241"/>
      <c r="DJ5" s="241"/>
      <c r="DK5" s="241"/>
      <c r="DL5" s="241"/>
      <c r="DM5" s="241"/>
      <c r="DN5" s="241"/>
      <c r="DO5" s="241"/>
      <c r="DP5" s="241"/>
      <c r="DQ5" s="241"/>
      <c r="DR5" s="240"/>
      <c r="DS5" s="240"/>
      <c r="DT5" s="240"/>
      <c r="DU5" s="240"/>
      <c r="DV5" s="240"/>
      <c r="DW5" s="240"/>
      <c r="DX5" s="240"/>
      <c r="DY5" s="240"/>
      <c r="DZ5" s="240"/>
      <c r="EA5" s="240"/>
      <c r="EB5" s="240"/>
      <c r="EC5" s="240"/>
      <c r="ED5" s="240"/>
      <c r="EE5" s="240"/>
      <c r="EF5" s="240"/>
      <c r="EG5" s="240"/>
      <c r="EH5" s="240"/>
      <c r="EI5" s="240"/>
      <c r="EJ5" s="240"/>
      <c r="EK5" s="240"/>
      <c r="EL5" s="240"/>
      <c r="EM5" s="240"/>
      <c r="EN5" s="240"/>
      <c r="EO5" s="240"/>
      <c r="EP5" s="240"/>
      <c r="EQ5" s="240"/>
      <c r="ER5" s="240"/>
      <c r="ES5" s="240"/>
      <c r="ET5" s="240"/>
      <c r="EU5" s="240"/>
      <c r="EV5" s="240"/>
      <c r="EW5" s="240"/>
      <c r="EX5" s="240"/>
      <c r="EY5" s="240"/>
      <c r="EZ5" s="240"/>
      <c r="FA5" s="240"/>
      <c r="FB5" s="240"/>
      <c r="FC5" s="240"/>
      <c r="FD5" s="240"/>
      <c r="FE5" s="240"/>
      <c r="FF5" s="240"/>
      <c r="FG5" s="240"/>
      <c r="FH5" s="240"/>
      <c r="FI5" s="240"/>
      <c r="FJ5" s="240"/>
      <c r="FK5" s="240"/>
      <c r="FL5" s="240"/>
      <c r="FM5" s="240"/>
      <c r="FN5" s="240"/>
      <c r="FO5" s="240"/>
      <c r="FP5" s="240"/>
      <c r="FQ5" s="240"/>
      <c r="FR5" s="241"/>
      <c r="FS5" s="240"/>
      <c r="FT5" s="240"/>
      <c r="FU5" s="240"/>
      <c r="FV5" s="240"/>
      <c r="FW5" s="240"/>
      <c r="FX5" s="241"/>
      <c r="FY5" s="240"/>
      <c r="FZ5" s="240"/>
      <c r="GA5" s="239"/>
      <c r="GB5" s="241"/>
      <c r="GC5" s="240"/>
      <c r="GD5" s="240"/>
      <c r="GE5" s="240"/>
      <c r="GF5" s="240"/>
      <c r="GG5" s="240"/>
      <c r="GH5" s="240"/>
      <c r="GI5" s="241"/>
      <c r="GJ5" s="241"/>
      <c r="GK5" s="241"/>
      <c r="GL5" s="241"/>
      <c r="GM5" s="241"/>
      <c r="GN5" s="241"/>
      <c r="GO5" s="241"/>
      <c r="GP5" s="241"/>
      <c r="GQ5" s="241"/>
      <c r="GR5" s="241"/>
      <c r="GS5" s="241"/>
      <c r="GT5" s="241"/>
      <c r="GU5" s="241"/>
      <c r="GV5" s="241"/>
      <c r="GW5" s="241"/>
      <c r="GX5" s="241"/>
      <c r="GY5" s="241"/>
      <c r="GZ5" s="241"/>
      <c r="HA5" s="241"/>
      <c r="HB5" s="241"/>
      <c r="HC5" s="241"/>
      <c r="HD5" s="241"/>
      <c r="HE5" s="241"/>
      <c r="HF5" s="241"/>
      <c r="HG5" s="241"/>
      <c r="HH5" s="241"/>
      <c r="HI5" s="241"/>
      <c r="HJ5" s="241"/>
      <c r="HK5" s="241"/>
      <c r="HL5" s="241"/>
      <c r="HM5" s="241"/>
      <c r="HN5" s="241"/>
      <c r="HO5" s="241"/>
      <c r="HP5" s="240"/>
      <c r="HQ5" s="240"/>
      <c r="HR5" s="240"/>
      <c r="HS5" s="240"/>
      <c r="HT5" s="241"/>
      <c r="HU5" s="241"/>
      <c r="HV5" s="241"/>
      <c r="HW5" s="238"/>
      <c r="HX5" s="238"/>
      <c r="HY5" s="238"/>
      <c r="HZ5" s="238"/>
      <c r="IA5" s="240"/>
      <c r="IB5" s="240"/>
      <c r="IC5" s="239"/>
      <c r="ID5" s="239"/>
      <c r="IE5" s="239"/>
      <c r="IF5" s="239"/>
      <c r="IG5" s="239"/>
      <c r="IH5" s="239"/>
      <c r="II5" s="238"/>
      <c r="IJ5" s="238"/>
      <c r="IK5" s="238"/>
      <c r="IL5" s="238"/>
      <c r="IM5" s="238"/>
      <c r="IN5" s="238"/>
      <c r="IO5" s="238"/>
      <c r="IP5" s="238"/>
      <c r="IQ5" s="238"/>
      <c r="IR5" s="238"/>
      <c r="IS5" s="240"/>
      <c r="IT5" s="240"/>
      <c r="IU5" s="240"/>
      <c r="IV5" s="240"/>
      <c r="IW5" s="238"/>
      <c r="IX5" s="240"/>
      <c r="IY5" s="240"/>
      <c r="IZ5" s="240"/>
      <c r="JA5" s="240"/>
      <c r="JB5" s="240"/>
      <c r="JC5" s="240"/>
      <c r="JD5" s="240"/>
      <c r="JE5" s="240"/>
      <c r="JF5" s="240"/>
      <c r="JG5" s="238"/>
      <c r="JH5" s="240"/>
      <c r="JI5" s="240"/>
      <c r="JJ5" s="240"/>
      <c r="JK5" s="240"/>
      <c r="JL5" s="240"/>
      <c r="JM5" s="240"/>
      <c r="JN5" s="240"/>
      <c r="JO5" s="240"/>
      <c r="JP5" s="240"/>
      <c r="JQ5" s="240"/>
      <c r="JR5" s="240"/>
      <c r="JS5" s="240"/>
      <c r="JT5" s="240"/>
      <c r="JU5" s="238"/>
      <c r="JV5" s="240"/>
      <c r="JW5" s="240"/>
      <c r="JX5" s="240"/>
      <c r="JY5" s="240"/>
      <c r="JZ5" s="240"/>
      <c r="KA5" s="240"/>
      <c r="KB5" s="240"/>
      <c r="KC5" s="240"/>
      <c r="KD5" s="240"/>
      <c r="KE5" s="238"/>
      <c r="KF5" s="240"/>
      <c r="KG5" s="240"/>
      <c r="KH5" s="240"/>
      <c r="KI5" s="240"/>
      <c r="KJ5" s="240"/>
      <c r="KK5" s="240"/>
      <c r="KL5" s="240"/>
      <c r="KM5" s="240"/>
      <c r="KN5" s="240"/>
      <c r="KO5" s="240"/>
      <c r="KP5" s="240"/>
      <c r="KQ5" s="240"/>
      <c r="KR5" s="240"/>
      <c r="KS5" s="238"/>
      <c r="KT5" s="240"/>
      <c r="KU5" s="240"/>
      <c r="KV5" s="240"/>
      <c r="KW5" s="240"/>
      <c r="KX5" s="240"/>
      <c r="KY5" s="240"/>
      <c r="KZ5" s="240"/>
      <c r="LA5" s="240"/>
      <c r="LB5" s="238"/>
      <c r="LC5" s="240"/>
      <c r="LD5" s="240"/>
      <c r="LE5" s="240"/>
      <c r="LF5" s="240"/>
      <c r="LG5" s="240"/>
      <c r="LH5" s="240"/>
      <c r="LI5" s="240"/>
      <c r="LJ5" s="238"/>
      <c r="LK5" s="240"/>
      <c r="LL5" s="240"/>
      <c r="LM5" s="240"/>
      <c r="LN5" s="240"/>
      <c r="LO5" s="240"/>
      <c r="LP5" s="240"/>
      <c r="LQ5" s="240"/>
      <c r="LS5" s="240"/>
      <c r="LT5" s="240"/>
      <c r="LU5" s="240"/>
      <c r="LV5" s="240"/>
      <c r="LW5" s="240"/>
      <c r="LX5" s="238"/>
      <c r="LY5" s="240"/>
      <c r="LZ5" s="240"/>
      <c r="MA5" s="241"/>
      <c r="MB5" s="241"/>
      <c r="MC5" s="241"/>
      <c r="MD5" s="241"/>
      <c r="ME5" s="241"/>
      <c r="MF5" s="241"/>
      <c r="MG5" s="241"/>
      <c r="MH5" s="241"/>
      <c r="MI5" s="240"/>
      <c r="MJ5" s="240"/>
      <c r="MK5" s="240"/>
      <c r="ML5" s="240"/>
      <c r="MM5" s="240"/>
      <c r="MN5" s="240"/>
      <c r="MO5" s="240"/>
      <c r="MP5" s="240"/>
      <c r="MQ5" s="240"/>
      <c r="MR5" s="240"/>
      <c r="MS5" s="240"/>
      <c r="MT5" s="240"/>
    </row>
    <row r="6" spans="1:358" ht="104.25" hidden="1" customHeight="1">
      <c r="A6" s="217" t="s">
        <v>843</v>
      </c>
      <c r="B6" s="260" t="s">
        <v>354</v>
      </c>
      <c r="C6" s="260" t="s">
        <v>353</v>
      </c>
      <c r="D6" s="260" t="s">
        <v>352</v>
      </c>
      <c r="E6" s="260" t="s">
        <v>351</v>
      </c>
      <c r="F6" s="260" t="s">
        <v>350</v>
      </c>
      <c r="G6" s="260" t="s">
        <v>349</v>
      </c>
      <c r="H6" s="260" t="s">
        <v>348</v>
      </c>
      <c r="I6" s="260" t="s">
        <v>347</v>
      </c>
      <c r="J6" s="260" t="s">
        <v>346</v>
      </c>
      <c r="K6" s="260" t="s">
        <v>345</v>
      </c>
      <c r="L6" s="260" t="s">
        <v>344</v>
      </c>
      <c r="M6" s="260" t="s">
        <v>343</v>
      </c>
      <c r="N6" s="260" t="s">
        <v>342</v>
      </c>
      <c r="O6" s="260" t="s">
        <v>555</v>
      </c>
      <c r="P6" s="260" t="s">
        <v>341</v>
      </c>
      <c r="Q6" s="260" t="s">
        <v>340</v>
      </c>
      <c r="R6" s="260" t="s">
        <v>339</v>
      </c>
      <c r="S6" s="260" t="s">
        <v>338</v>
      </c>
      <c r="T6" s="260" t="s">
        <v>337</v>
      </c>
      <c r="U6" s="260" t="s">
        <v>336</v>
      </c>
      <c r="V6" s="260" t="s">
        <v>335</v>
      </c>
      <c r="W6" s="260" t="s">
        <v>556</v>
      </c>
      <c r="X6" s="260" t="s">
        <v>557</v>
      </c>
      <c r="Y6" s="261" t="s">
        <v>558</v>
      </c>
      <c r="Z6" s="260" t="s">
        <v>559</v>
      </c>
      <c r="AA6" s="260" t="s">
        <v>560</v>
      </c>
      <c r="AB6" s="260" t="s">
        <v>561</v>
      </c>
      <c r="AC6" s="260" t="s">
        <v>334</v>
      </c>
      <c r="AD6" s="260" t="s">
        <v>459</v>
      </c>
      <c r="AE6" s="260" t="s">
        <v>333</v>
      </c>
      <c r="AF6" s="260" t="s">
        <v>332</v>
      </c>
      <c r="AG6" s="260" t="s">
        <v>331</v>
      </c>
      <c r="AH6" s="279" t="s">
        <v>330</v>
      </c>
      <c r="AI6" s="283" t="s">
        <v>329</v>
      </c>
      <c r="AJ6" s="260" t="s">
        <v>328</v>
      </c>
      <c r="AK6" s="260" t="s">
        <v>327</v>
      </c>
      <c r="AL6" s="285" t="s">
        <v>460</v>
      </c>
      <c r="AM6" s="260" t="s">
        <v>326</v>
      </c>
      <c r="AN6" s="260" t="s">
        <v>325</v>
      </c>
      <c r="AO6" s="260" t="s">
        <v>324</v>
      </c>
      <c r="AP6" s="260" t="s">
        <v>323</v>
      </c>
      <c r="AQ6" s="260" t="s">
        <v>322</v>
      </c>
      <c r="AR6" s="260" t="s">
        <v>321</v>
      </c>
      <c r="AS6" s="260" t="s">
        <v>320</v>
      </c>
      <c r="AT6" s="260" t="s">
        <v>319</v>
      </c>
      <c r="AU6" s="260" t="s">
        <v>318</v>
      </c>
      <c r="AV6" s="285" t="s">
        <v>461</v>
      </c>
      <c r="AW6" s="285" t="s">
        <v>462</v>
      </c>
      <c r="AX6" s="260" t="s">
        <v>562</v>
      </c>
      <c r="AY6" s="260" t="s">
        <v>563</v>
      </c>
      <c r="AZ6" s="260" t="s">
        <v>564</v>
      </c>
      <c r="BA6" s="260" t="s">
        <v>565</v>
      </c>
      <c r="BB6" s="260" t="s">
        <v>566</v>
      </c>
      <c r="BC6" s="260" t="s">
        <v>567</v>
      </c>
      <c r="BD6" s="260" t="s">
        <v>568</v>
      </c>
      <c r="BE6" s="260" t="s">
        <v>317</v>
      </c>
      <c r="BF6" s="260" t="s">
        <v>316</v>
      </c>
      <c r="BG6" s="260" t="s">
        <v>315</v>
      </c>
      <c r="BH6" s="260" t="s">
        <v>314</v>
      </c>
      <c r="BI6" s="260" t="s">
        <v>569</v>
      </c>
      <c r="BJ6" s="260" t="s">
        <v>313</v>
      </c>
      <c r="BK6" s="260" t="s">
        <v>312</v>
      </c>
      <c r="BL6" s="285" t="s">
        <v>463</v>
      </c>
      <c r="BM6" s="260" t="s">
        <v>311</v>
      </c>
      <c r="BN6" s="260" t="s">
        <v>310</v>
      </c>
      <c r="BO6" s="260" t="s">
        <v>309</v>
      </c>
      <c r="BP6" s="260" t="s">
        <v>308</v>
      </c>
      <c r="BQ6" s="260" t="s">
        <v>307</v>
      </c>
      <c r="BR6" s="260" t="s">
        <v>306</v>
      </c>
      <c r="BS6" s="285" t="s">
        <v>305</v>
      </c>
      <c r="BT6" s="285" t="s">
        <v>304</v>
      </c>
      <c r="BU6" s="285" t="s">
        <v>303</v>
      </c>
      <c r="BV6" s="285" t="s">
        <v>302</v>
      </c>
      <c r="BW6" s="285" t="s">
        <v>301</v>
      </c>
      <c r="BX6" s="260" t="s">
        <v>570</v>
      </c>
      <c r="BY6" s="260" t="s">
        <v>571</v>
      </c>
      <c r="BZ6" s="260" t="s">
        <v>572</v>
      </c>
      <c r="CA6" s="260" t="s">
        <v>573</v>
      </c>
      <c r="CB6" s="260" t="s">
        <v>574</v>
      </c>
      <c r="CC6" s="260" t="s">
        <v>575</v>
      </c>
      <c r="CD6" s="260" t="s">
        <v>576</v>
      </c>
      <c r="CE6" s="258" t="s">
        <v>300</v>
      </c>
      <c r="CF6" s="260" t="s">
        <v>577</v>
      </c>
      <c r="CG6" s="260" t="s">
        <v>578</v>
      </c>
      <c r="CH6" s="260" t="s">
        <v>579</v>
      </c>
      <c r="CI6" s="260" t="s">
        <v>580</v>
      </c>
      <c r="CJ6" s="260" t="s">
        <v>581</v>
      </c>
      <c r="CK6" s="260" t="s">
        <v>582</v>
      </c>
      <c r="CL6" s="260" t="s">
        <v>583</v>
      </c>
      <c r="CM6" s="264" t="s">
        <v>299</v>
      </c>
      <c r="CN6" s="260" t="s">
        <v>584</v>
      </c>
      <c r="CO6" s="260" t="s">
        <v>585</v>
      </c>
      <c r="CP6" s="260" t="s">
        <v>586</v>
      </c>
      <c r="CQ6" s="260" t="s">
        <v>587</v>
      </c>
      <c r="CR6" s="264" t="s">
        <v>298</v>
      </c>
      <c r="CS6" s="260" t="s">
        <v>588</v>
      </c>
      <c r="CT6" s="260" t="s">
        <v>589</v>
      </c>
      <c r="CU6" s="260" t="s">
        <v>590</v>
      </c>
      <c r="CV6" s="260" t="s">
        <v>591</v>
      </c>
      <c r="CW6" s="264" t="s">
        <v>297</v>
      </c>
      <c r="CX6" s="260" t="s">
        <v>296</v>
      </c>
      <c r="CY6" s="260" t="s">
        <v>295</v>
      </c>
      <c r="CZ6" s="260" t="s">
        <v>294</v>
      </c>
      <c r="DA6" s="274" t="s">
        <v>293</v>
      </c>
      <c r="DB6" s="270" t="s">
        <v>592</v>
      </c>
      <c r="DC6" s="270" t="s">
        <v>593</v>
      </c>
      <c r="DD6" s="270" t="s">
        <v>594</v>
      </c>
      <c r="DE6" s="270" t="s">
        <v>595</v>
      </c>
      <c r="DF6" s="270" t="s">
        <v>596</v>
      </c>
      <c r="DG6" s="270" t="s">
        <v>597</v>
      </c>
      <c r="DH6" s="270" t="s">
        <v>598</v>
      </c>
      <c r="DI6" s="266" t="s">
        <v>599</v>
      </c>
      <c r="DJ6" s="266" t="s">
        <v>600</v>
      </c>
      <c r="DK6" s="266" t="s">
        <v>601</v>
      </c>
      <c r="DL6" s="266" t="s">
        <v>602</v>
      </c>
      <c r="DM6" s="266" t="s">
        <v>603</v>
      </c>
      <c r="DN6" s="266" t="s">
        <v>604</v>
      </c>
      <c r="DO6" s="267" t="s">
        <v>605</v>
      </c>
      <c r="DP6" s="267" t="s">
        <v>606</v>
      </c>
      <c r="DQ6" s="267" t="s">
        <v>607</v>
      </c>
      <c r="DR6" s="267" t="s">
        <v>608</v>
      </c>
      <c r="DS6" s="285" t="s">
        <v>838</v>
      </c>
      <c r="DT6" s="260" t="s">
        <v>609</v>
      </c>
      <c r="DU6" s="260" t="s">
        <v>610</v>
      </c>
      <c r="DV6" s="260" t="s">
        <v>839</v>
      </c>
      <c r="DW6" s="260" t="s">
        <v>611</v>
      </c>
      <c r="DX6" s="260" t="s">
        <v>612</v>
      </c>
      <c r="DY6" s="260" t="s">
        <v>613</v>
      </c>
      <c r="DZ6" s="260" t="s">
        <v>614</v>
      </c>
      <c r="EA6" s="260" t="s">
        <v>615</v>
      </c>
      <c r="EB6" s="263" t="s">
        <v>616</v>
      </c>
      <c r="EC6" s="263" t="s">
        <v>617</v>
      </c>
      <c r="ED6" s="263" t="s">
        <v>618</v>
      </c>
      <c r="EE6" s="260" t="s">
        <v>619</v>
      </c>
      <c r="EF6" s="285" t="s">
        <v>620</v>
      </c>
      <c r="EG6" s="260" t="s">
        <v>621</v>
      </c>
      <c r="EH6" s="285" t="s">
        <v>622</v>
      </c>
      <c r="EI6" s="260" t="s">
        <v>623</v>
      </c>
      <c r="EJ6" s="287" t="s">
        <v>624</v>
      </c>
      <c r="EK6" s="287" t="s">
        <v>625</v>
      </c>
      <c r="EL6" s="287" t="s">
        <v>626</v>
      </c>
      <c r="EM6" s="287" t="s">
        <v>627</v>
      </c>
      <c r="EN6" s="287" t="s">
        <v>628</v>
      </c>
      <c r="EO6" s="287" t="s">
        <v>629</v>
      </c>
      <c r="EP6" s="287" t="s">
        <v>630</v>
      </c>
      <c r="EQ6" s="287" t="s">
        <v>631</v>
      </c>
      <c r="ER6" s="260" t="s">
        <v>632</v>
      </c>
      <c r="ES6" s="285" t="s">
        <v>633</v>
      </c>
      <c r="ET6" s="260" t="s">
        <v>634</v>
      </c>
      <c r="EU6" s="260" t="s">
        <v>635</v>
      </c>
      <c r="EV6" s="260" t="s">
        <v>636</v>
      </c>
      <c r="EW6" s="260" t="s">
        <v>637</v>
      </c>
      <c r="EX6" s="260" t="s">
        <v>638</v>
      </c>
      <c r="EY6" s="260" t="s">
        <v>639</v>
      </c>
      <c r="EZ6" s="260" t="s">
        <v>640</v>
      </c>
      <c r="FA6" s="260" t="s">
        <v>641</v>
      </c>
      <c r="FB6" s="260" t="s">
        <v>642</v>
      </c>
      <c r="FC6" s="260" t="s">
        <v>643</v>
      </c>
      <c r="FD6" s="260" t="s">
        <v>644</v>
      </c>
      <c r="FE6" s="260" t="s">
        <v>645</v>
      </c>
      <c r="FF6" s="260" t="s">
        <v>646</v>
      </c>
      <c r="FG6" s="260" t="s">
        <v>647</v>
      </c>
      <c r="FH6" s="260" t="s">
        <v>648</v>
      </c>
      <c r="FI6" s="260" t="s">
        <v>649</v>
      </c>
      <c r="FJ6" s="260" t="s">
        <v>650</v>
      </c>
      <c r="FK6" s="260" t="s">
        <v>651</v>
      </c>
      <c r="FL6" s="260" t="s">
        <v>652</v>
      </c>
      <c r="FM6" s="260" t="s">
        <v>653</v>
      </c>
      <c r="FN6" s="260" t="s">
        <v>654</v>
      </c>
      <c r="FO6" s="260" t="s">
        <v>655</v>
      </c>
      <c r="FP6" s="260" t="s">
        <v>656</v>
      </c>
      <c r="FQ6" s="260" t="s">
        <v>657</v>
      </c>
      <c r="FR6" s="260" t="s">
        <v>658</v>
      </c>
      <c r="FS6" s="267" t="s">
        <v>659</v>
      </c>
      <c r="FT6" s="289" t="s">
        <v>660</v>
      </c>
      <c r="FU6" s="285" t="s">
        <v>661</v>
      </c>
      <c r="FV6" s="285" t="s">
        <v>840</v>
      </c>
      <c r="FW6" s="260" t="s">
        <v>662</v>
      </c>
      <c r="FX6" s="285" t="s">
        <v>841</v>
      </c>
      <c r="FY6" s="260" t="s">
        <v>663</v>
      </c>
      <c r="FZ6" s="285" t="s">
        <v>456</v>
      </c>
      <c r="GA6" s="260" t="s">
        <v>664</v>
      </c>
      <c r="GB6" s="260" t="s">
        <v>665</v>
      </c>
      <c r="GC6" s="285" t="s">
        <v>458</v>
      </c>
      <c r="GD6" s="260" t="s">
        <v>666</v>
      </c>
      <c r="GE6" s="260" t="s">
        <v>667</v>
      </c>
      <c r="GF6" s="260" t="s">
        <v>668</v>
      </c>
      <c r="GG6" s="260" t="s">
        <v>669</v>
      </c>
      <c r="GH6" s="260" t="s">
        <v>670</v>
      </c>
      <c r="GI6" s="260" t="s">
        <v>671</v>
      </c>
      <c r="GJ6" s="260" t="s">
        <v>672</v>
      </c>
      <c r="GK6" s="260" t="s">
        <v>673</v>
      </c>
      <c r="GL6" s="260" t="s">
        <v>674</v>
      </c>
      <c r="GM6" s="285" t="s">
        <v>842</v>
      </c>
      <c r="GN6" s="260" t="s">
        <v>675</v>
      </c>
      <c r="GO6" s="285" t="s">
        <v>676</v>
      </c>
      <c r="GP6" s="260" t="s">
        <v>677</v>
      </c>
      <c r="GQ6" s="260" t="s">
        <v>678</v>
      </c>
      <c r="GR6" s="260" t="s">
        <v>679</v>
      </c>
      <c r="GS6" s="260" t="s">
        <v>680</v>
      </c>
      <c r="GT6" s="285" t="s">
        <v>681</v>
      </c>
      <c r="GU6" s="260" t="s">
        <v>682</v>
      </c>
      <c r="GV6" s="285" t="s">
        <v>683</v>
      </c>
      <c r="GW6" s="260" t="s">
        <v>684</v>
      </c>
      <c r="GX6" s="270" t="s">
        <v>685</v>
      </c>
      <c r="GY6" s="270" t="s">
        <v>686</v>
      </c>
      <c r="GZ6" s="270" t="s">
        <v>687</v>
      </c>
      <c r="HA6" s="260" t="s">
        <v>688</v>
      </c>
      <c r="HB6" s="260" t="s">
        <v>689</v>
      </c>
      <c r="HC6" s="260" t="s">
        <v>690</v>
      </c>
      <c r="HD6" s="260" t="s">
        <v>691</v>
      </c>
      <c r="HE6" s="260" t="s">
        <v>692</v>
      </c>
      <c r="HF6" s="260" t="s">
        <v>693</v>
      </c>
      <c r="HG6" s="260" t="s">
        <v>694</v>
      </c>
      <c r="HH6" s="260" t="s">
        <v>695</v>
      </c>
      <c r="HI6" s="260" t="s">
        <v>696</v>
      </c>
      <c r="HJ6" s="260" t="s">
        <v>697</v>
      </c>
      <c r="HK6" s="260" t="s">
        <v>698</v>
      </c>
      <c r="HL6" s="260" t="s">
        <v>699</v>
      </c>
      <c r="HM6" s="260" t="s">
        <v>700</v>
      </c>
      <c r="HN6" s="260" t="s">
        <v>701</v>
      </c>
      <c r="HO6" s="260" t="s">
        <v>702</v>
      </c>
      <c r="HP6" s="285" t="s">
        <v>703</v>
      </c>
      <c r="HQ6" s="260" t="s">
        <v>704</v>
      </c>
      <c r="HR6" s="260" t="s">
        <v>705</v>
      </c>
      <c r="HS6" s="260" t="s">
        <v>706</v>
      </c>
      <c r="HT6" s="260" t="s">
        <v>707</v>
      </c>
      <c r="HU6" s="260" t="s">
        <v>708</v>
      </c>
      <c r="HV6" s="260" t="s">
        <v>709</v>
      </c>
      <c r="HW6" s="260" t="s">
        <v>710</v>
      </c>
      <c r="HX6" s="260" t="s">
        <v>711</v>
      </c>
      <c r="HY6" s="260" t="s">
        <v>712</v>
      </c>
      <c r="HZ6" s="260" t="s">
        <v>713</v>
      </c>
      <c r="IA6" s="285" t="s">
        <v>714</v>
      </c>
      <c r="IB6" s="260" t="s">
        <v>715</v>
      </c>
      <c r="IC6" s="260" t="s">
        <v>716</v>
      </c>
      <c r="ID6" s="260" t="s">
        <v>717</v>
      </c>
      <c r="IE6" s="260" t="s">
        <v>718</v>
      </c>
      <c r="IF6" s="285" t="s">
        <v>719</v>
      </c>
      <c r="IG6" s="260" t="s">
        <v>720</v>
      </c>
      <c r="IH6" s="260" t="s">
        <v>721</v>
      </c>
      <c r="II6" s="260" t="s">
        <v>722</v>
      </c>
      <c r="IJ6" s="287" t="s">
        <v>723</v>
      </c>
      <c r="IK6" s="287" t="s">
        <v>724</v>
      </c>
      <c r="IL6" s="287" t="s">
        <v>725</v>
      </c>
      <c r="IM6" s="287" t="s">
        <v>726</v>
      </c>
      <c r="IN6" s="287" t="s">
        <v>727</v>
      </c>
      <c r="IO6" s="287" t="s">
        <v>728</v>
      </c>
      <c r="IP6" s="287" t="s">
        <v>729</v>
      </c>
      <c r="IQ6" s="260" t="s">
        <v>730</v>
      </c>
      <c r="IR6" s="260" t="s">
        <v>292</v>
      </c>
    </row>
    <row r="7" spans="1:358" ht="15" hidden="1" customHeight="1">
      <c r="A7" s="262" t="s">
        <v>291</v>
      </c>
      <c r="B7" s="107" t="s">
        <v>288</v>
      </c>
      <c r="C7" s="107" t="s">
        <v>290</v>
      </c>
      <c r="D7" s="107" t="s">
        <v>288</v>
      </c>
      <c r="E7" s="107" t="s">
        <v>290</v>
      </c>
      <c r="F7" s="107" t="s">
        <v>287</v>
      </c>
      <c r="G7" s="107" t="s">
        <v>287</v>
      </c>
      <c r="H7" s="107" t="s">
        <v>287</v>
      </c>
      <c r="I7" s="107" t="s">
        <v>287</v>
      </c>
      <c r="J7" s="107" t="s">
        <v>288</v>
      </c>
      <c r="K7" s="107" t="s">
        <v>288</v>
      </c>
      <c r="L7" s="107" t="s">
        <v>287</v>
      </c>
      <c r="M7" s="107" t="s">
        <v>288</v>
      </c>
      <c r="N7" s="107" t="s">
        <v>287</v>
      </c>
      <c r="O7" s="107" t="s">
        <v>287</v>
      </c>
      <c r="P7" s="107" t="s">
        <v>288</v>
      </c>
      <c r="Q7" s="107" t="s">
        <v>287</v>
      </c>
      <c r="R7" s="107" t="s">
        <v>288</v>
      </c>
      <c r="S7" s="107" t="s">
        <v>287</v>
      </c>
      <c r="T7" s="107" t="s">
        <v>287</v>
      </c>
      <c r="U7" s="107" t="s">
        <v>287</v>
      </c>
      <c r="V7" s="107" t="s">
        <v>287</v>
      </c>
      <c r="W7" s="107" t="s">
        <v>288</v>
      </c>
      <c r="X7" s="107" t="s">
        <v>288</v>
      </c>
      <c r="Y7" s="107" t="s">
        <v>287</v>
      </c>
      <c r="Z7" s="107" t="s">
        <v>287</v>
      </c>
      <c r="AA7" s="107" t="s">
        <v>287</v>
      </c>
      <c r="AB7" s="107" t="s">
        <v>287</v>
      </c>
      <c r="AC7" s="107" t="s">
        <v>287</v>
      </c>
      <c r="AD7" s="107" t="s">
        <v>288</v>
      </c>
      <c r="AE7" s="107" t="s">
        <v>288</v>
      </c>
      <c r="AF7" s="107" t="s">
        <v>288</v>
      </c>
      <c r="AG7" s="107" t="s">
        <v>287</v>
      </c>
      <c r="AH7" s="241" t="s">
        <v>288</v>
      </c>
      <c r="AI7" s="281" t="s">
        <v>288</v>
      </c>
      <c r="AJ7" s="107" t="s">
        <v>287</v>
      </c>
      <c r="AK7" s="107" t="s">
        <v>288</v>
      </c>
      <c r="AL7" s="107" t="s">
        <v>289</v>
      </c>
      <c r="AM7" s="107" t="s">
        <v>290</v>
      </c>
      <c r="AN7" s="107" t="s">
        <v>290</v>
      </c>
      <c r="AO7" s="107" t="s">
        <v>290</v>
      </c>
      <c r="AP7" s="107" t="s">
        <v>290</v>
      </c>
      <c r="AQ7" s="107" t="s">
        <v>288</v>
      </c>
      <c r="AR7" s="107" t="s">
        <v>288</v>
      </c>
      <c r="AS7" s="107" t="s">
        <v>290</v>
      </c>
      <c r="AT7" s="107" t="s">
        <v>290</v>
      </c>
      <c r="AU7" s="107" t="s">
        <v>288</v>
      </c>
      <c r="AV7" s="107" t="s">
        <v>289</v>
      </c>
      <c r="AW7" s="107" t="s">
        <v>289</v>
      </c>
      <c r="AX7" s="107" t="s">
        <v>290</v>
      </c>
      <c r="AY7" s="107" t="s">
        <v>290</v>
      </c>
      <c r="AZ7" s="107" t="s">
        <v>290</v>
      </c>
      <c r="BA7" s="107" t="s">
        <v>290</v>
      </c>
      <c r="BB7" s="107" t="s">
        <v>290</v>
      </c>
      <c r="BC7" s="107" t="s">
        <v>290</v>
      </c>
      <c r="BD7" s="107" t="s">
        <v>290</v>
      </c>
      <c r="BE7" s="107" t="s">
        <v>290</v>
      </c>
      <c r="BF7" s="107" t="s">
        <v>290</v>
      </c>
      <c r="BG7" s="107" t="s">
        <v>290</v>
      </c>
      <c r="BH7" s="107" t="s">
        <v>290</v>
      </c>
      <c r="BI7" s="107" t="s">
        <v>290</v>
      </c>
      <c r="BJ7" s="107" t="s">
        <v>290</v>
      </c>
      <c r="BK7" s="107" t="s">
        <v>290</v>
      </c>
      <c r="BL7" s="107" t="s">
        <v>289</v>
      </c>
      <c r="BM7" s="107" t="s">
        <v>290</v>
      </c>
      <c r="BN7" s="107" t="s">
        <v>290</v>
      </c>
      <c r="BO7" s="107" t="s">
        <v>290</v>
      </c>
      <c r="BP7" s="107" t="s">
        <v>290</v>
      </c>
      <c r="BQ7" s="107" t="s">
        <v>290</v>
      </c>
      <c r="BR7" s="107" t="s">
        <v>290</v>
      </c>
      <c r="BS7" s="107" t="s">
        <v>289</v>
      </c>
      <c r="BT7" s="107" t="s">
        <v>289</v>
      </c>
      <c r="BU7" s="107" t="s">
        <v>289</v>
      </c>
      <c r="BV7" s="107" t="s">
        <v>289</v>
      </c>
      <c r="BW7" s="107" t="s">
        <v>289</v>
      </c>
      <c r="BX7" s="107" t="s">
        <v>290</v>
      </c>
      <c r="BY7" s="107" t="s">
        <v>290</v>
      </c>
      <c r="BZ7" s="107" t="s">
        <v>290</v>
      </c>
      <c r="CA7" s="107" t="s">
        <v>290</v>
      </c>
      <c r="CB7" s="107" t="s">
        <v>290</v>
      </c>
      <c r="CC7" s="107" t="s">
        <v>290</v>
      </c>
      <c r="CD7" s="107" t="s">
        <v>290</v>
      </c>
      <c r="CE7" s="107" t="s">
        <v>290</v>
      </c>
      <c r="CF7" s="107" t="s">
        <v>290</v>
      </c>
      <c r="CG7" s="107" t="s">
        <v>290</v>
      </c>
      <c r="CH7" s="107" t="s">
        <v>290</v>
      </c>
      <c r="CI7" s="107" t="s">
        <v>290</v>
      </c>
      <c r="CJ7" s="107" t="s">
        <v>290</v>
      </c>
      <c r="CK7" s="107" t="s">
        <v>290</v>
      </c>
      <c r="CL7" s="107" t="s">
        <v>290</v>
      </c>
      <c r="CM7" s="107" t="s">
        <v>290</v>
      </c>
      <c r="CN7" s="107" t="s">
        <v>290</v>
      </c>
      <c r="CO7" s="107" t="s">
        <v>290</v>
      </c>
      <c r="CP7" s="107" t="s">
        <v>290</v>
      </c>
      <c r="CQ7" s="107" t="s">
        <v>290</v>
      </c>
      <c r="CR7" s="107" t="s">
        <v>290</v>
      </c>
      <c r="CS7" s="107" t="s">
        <v>290</v>
      </c>
      <c r="CT7" s="107" t="s">
        <v>290</v>
      </c>
      <c r="CU7" s="107" t="s">
        <v>290</v>
      </c>
      <c r="CV7" s="107" t="s">
        <v>290</v>
      </c>
      <c r="CW7" s="107" t="s">
        <v>290</v>
      </c>
      <c r="CX7" s="107" t="s">
        <v>290</v>
      </c>
      <c r="CY7" s="107" t="s">
        <v>290</v>
      </c>
      <c r="CZ7" s="107" t="s">
        <v>290</v>
      </c>
      <c r="DA7" s="107" t="s">
        <v>290</v>
      </c>
      <c r="DB7" s="107" t="s">
        <v>290</v>
      </c>
      <c r="DC7" s="107" t="s">
        <v>290</v>
      </c>
      <c r="DD7" s="107" t="s">
        <v>290</v>
      </c>
      <c r="DE7" s="107" t="s">
        <v>290</v>
      </c>
      <c r="DF7" s="107" t="s">
        <v>290</v>
      </c>
      <c r="DG7" s="107" t="s">
        <v>290</v>
      </c>
      <c r="DH7" s="107" t="s">
        <v>290</v>
      </c>
      <c r="DI7" s="107" t="s">
        <v>290</v>
      </c>
      <c r="DJ7" s="107" t="s">
        <v>290</v>
      </c>
      <c r="DK7" s="107" t="s">
        <v>290</v>
      </c>
      <c r="DL7" s="107" t="s">
        <v>290</v>
      </c>
      <c r="DM7" s="107" t="s">
        <v>290</v>
      </c>
      <c r="DN7" s="107" t="s">
        <v>290</v>
      </c>
      <c r="DO7" s="107" t="s">
        <v>290</v>
      </c>
      <c r="DP7" s="107" t="s">
        <v>290</v>
      </c>
      <c r="DQ7" s="107" t="s">
        <v>290</v>
      </c>
      <c r="DR7" s="107" t="s">
        <v>290</v>
      </c>
      <c r="DS7" s="107" t="s">
        <v>289</v>
      </c>
      <c r="DT7" s="107" t="s">
        <v>290</v>
      </c>
      <c r="DU7" s="107" t="s">
        <v>290</v>
      </c>
      <c r="DV7" s="107" t="s">
        <v>287</v>
      </c>
      <c r="DW7" s="107" t="s">
        <v>290</v>
      </c>
      <c r="DX7" s="107" t="s">
        <v>290</v>
      </c>
      <c r="DY7" s="107" t="s">
        <v>288</v>
      </c>
      <c r="DZ7" s="107" t="s">
        <v>290</v>
      </c>
      <c r="EA7" s="107" t="s">
        <v>290</v>
      </c>
      <c r="EB7" s="107" t="s">
        <v>288</v>
      </c>
      <c r="EC7" s="107" t="s">
        <v>287</v>
      </c>
      <c r="ED7" s="107" t="s">
        <v>287</v>
      </c>
      <c r="EE7" s="107" t="s">
        <v>288</v>
      </c>
      <c r="EF7" s="107" t="s">
        <v>289</v>
      </c>
      <c r="EG7" s="107" t="s">
        <v>287</v>
      </c>
      <c r="EH7" s="107" t="s">
        <v>289</v>
      </c>
      <c r="EI7" s="107" t="s">
        <v>287</v>
      </c>
      <c r="EJ7" s="107" t="s">
        <v>288</v>
      </c>
      <c r="EK7" s="107" t="s">
        <v>290</v>
      </c>
      <c r="EL7" s="107" t="s">
        <v>290</v>
      </c>
      <c r="EM7" s="107" t="s">
        <v>290</v>
      </c>
      <c r="EN7" s="107" t="s">
        <v>290</v>
      </c>
      <c r="EO7" s="107" t="s">
        <v>287</v>
      </c>
      <c r="EP7" s="107" t="s">
        <v>288</v>
      </c>
      <c r="EQ7" s="107" t="s">
        <v>288</v>
      </c>
      <c r="ER7" s="107" t="s">
        <v>288</v>
      </c>
      <c r="ES7" s="107" t="s">
        <v>289</v>
      </c>
      <c r="ET7" s="107" t="s">
        <v>290</v>
      </c>
      <c r="EU7" s="107" t="s">
        <v>290</v>
      </c>
      <c r="EV7" s="107" t="s">
        <v>290</v>
      </c>
      <c r="EW7" s="107" t="s">
        <v>290</v>
      </c>
      <c r="EX7" s="107" t="s">
        <v>290</v>
      </c>
      <c r="EY7" s="107" t="s">
        <v>290</v>
      </c>
      <c r="EZ7" s="107" t="s">
        <v>290</v>
      </c>
      <c r="FA7" s="107" t="s">
        <v>290</v>
      </c>
      <c r="FB7" s="107" t="s">
        <v>290</v>
      </c>
      <c r="FC7" s="107" t="s">
        <v>290</v>
      </c>
      <c r="FD7" s="107" t="s">
        <v>290</v>
      </c>
      <c r="FE7" s="107" t="s">
        <v>287</v>
      </c>
      <c r="FF7" s="107" t="s">
        <v>290</v>
      </c>
      <c r="FG7" s="107" t="s">
        <v>287</v>
      </c>
      <c r="FH7" s="107" t="s">
        <v>290</v>
      </c>
      <c r="FI7" s="107" t="s">
        <v>287</v>
      </c>
      <c r="FJ7" s="107" t="s">
        <v>290</v>
      </c>
      <c r="FK7" s="107" t="s">
        <v>287</v>
      </c>
      <c r="FL7" s="107" t="s">
        <v>290</v>
      </c>
      <c r="FM7" s="107" t="s">
        <v>288</v>
      </c>
      <c r="FN7" s="107" t="s">
        <v>290</v>
      </c>
      <c r="FO7" s="107" t="s">
        <v>287</v>
      </c>
      <c r="FP7" s="107" t="s">
        <v>290</v>
      </c>
      <c r="FQ7" s="107" t="s">
        <v>290</v>
      </c>
      <c r="FR7" s="107" t="s">
        <v>290</v>
      </c>
      <c r="FS7" s="107" t="s">
        <v>288</v>
      </c>
      <c r="FT7" s="107" t="s">
        <v>288</v>
      </c>
      <c r="FU7" s="107" t="s">
        <v>289</v>
      </c>
      <c r="FV7" s="107" t="s">
        <v>289</v>
      </c>
      <c r="FW7" s="107" t="s">
        <v>287</v>
      </c>
      <c r="FX7" s="107" t="s">
        <v>289</v>
      </c>
      <c r="FY7" s="107" t="s">
        <v>287</v>
      </c>
      <c r="FZ7" s="107" t="s">
        <v>289</v>
      </c>
      <c r="GA7" s="107" t="s">
        <v>287</v>
      </c>
      <c r="GB7" s="107" t="s">
        <v>287</v>
      </c>
      <c r="GC7" s="107" t="s">
        <v>289</v>
      </c>
      <c r="GD7" s="107" t="s">
        <v>287</v>
      </c>
      <c r="GE7" s="107" t="s">
        <v>287</v>
      </c>
      <c r="GF7" s="107" t="s">
        <v>287</v>
      </c>
      <c r="GG7" s="107" t="s">
        <v>288</v>
      </c>
      <c r="GH7" s="107" t="s">
        <v>287</v>
      </c>
      <c r="GI7" s="107" t="s">
        <v>288</v>
      </c>
      <c r="GJ7" s="107" t="s">
        <v>288</v>
      </c>
      <c r="GK7" s="107" t="s">
        <v>290</v>
      </c>
      <c r="GL7" s="107" t="s">
        <v>290</v>
      </c>
      <c r="GM7" s="107" t="s">
        <v>289</v>
      </c>
      <c r="GN7" s="107" t="s">
        <v>287</v>
      </c>
      <c r="GO7" s="107" t="s">
        <v>289</v>
      </c>
      <c r="GP7" s="107" t="s">
        <v>287</v>
      </c>
      <c r="GQ7" s="107" t="s">
        <v>288</v>
      </c>
      <c r="GR7" s="107" t="s">
        <v>290</v>
      </c>
      <c r="GS7" s="107" t="s">
        <v>290</v>
      </c>
      <c r="GT7" s="107" t="s">
        <v>289</v>
      </c>
      <c r="GU7" s="107" t="s">
        <v>287</v>
      </c>
      <c r="GV7" s="107" t="s">
        <v>289</v>
      </c>
      <c r="GW7" s="107" t="s">
        <v>287</v>
      </c>
      <c r="GX7" s="107" t="s">
        <v>288</v>
      </c>
      <c r="GY7" s="107" t="s">
        <v>288</v>
      </c>
      <c r="GZ7" s="107" t="s">
        <v>288</v>
      </c>
      <c r="HA7" s="107" t="s">
        <v>288</v>
      </c>
      <c r="HB7" s="107" t="s">
        <v>288</v>
      </c>
      <c r="HC7" s="107" t="s">
        <v>288</v>
      </c>
      <c r="HD7" s="107" t="s">
        <v>288</v>
      </c>
      <c r="HE7" s="107" t="s">
        <v>288</v>
      </c>
      <c r="HF7" s="107" t="s">
        <v>288</v>
      </c>
      <c r="HG7" s="107" t="s">
        <v>288</v>
      </c>
      <c r="HH7" s="107" t="s">
        <v>287</v>
      </c>
      <c r="HI7" s="107" t="s">
        <v>287</v>
      </c>
      <c r="HJ7" s="107" t="s">
        <v>287</v>
      </c>
      <c r="HK7" s="107" t="s">
        <v>288</v>
      </c>
      <c r="HL7" s="107" t="s">
        <v>288</v>
      </c>
      <c r="HM7" s="107" t="s">
        <v>288</v>
      </c>
      <c r="HN7" s="107" t="s">
        <v>288</v>
      </c>
      <c r="HO7" s="107" t="s">
        <v>288</v>
      </c>
      <c r="HP7" s="288" t="s">
        <v>289</v>
      </c>
      <c r="HQ7" s="107" t="s">
        <v>290</v>
      </c>
      <c r="HR7" s="107" t="s">
        <v>290</v>
      </c>
      <c r="HS7" s="107" t="s">
        <v>290</v>
      </c>
      <c r="HT7" s="107" t="s">
        <v>290</v>
      </c>
      <c r="HU7" s="107" t="s">
        <v>290</v>
      </c>
      <c r="HV7" s="107" t="s">
        <v>290</v>
      </c>
      <c r="HW7" s="107" t="s">
        <v>290</v>
      </c>
      <c r="HX7" s="107" t="s">
        <v>290</v>
      </c>
      <c r="HY7" s="107" t="s">
        <v>290</v>
      </c>
      <c r="HZ7" s="107" t="s">
        <v>288</v>
      </c>
      <c r="IA7" s="107" t="s">
        <v>289</v>
      </c>
      <c r="IB7" s="107" t="s">
        <v>287</v>
      </c>
      <c r="IC7" s="107" t="s">
        <v>288</v>
      </c>
      <c r="ID7" s="107" t="s">
        <v>288</v>
      </c>
      <c r="IE7" s="107" t="s">
        <v>288</v>
      </c>
      <c r="IF7" s="107" t="s">
        <v>289</v>
      </c>
      <c r="IG7" s="107" t="s">
        <v>287</v>
      </c>
      <c r="IH7" s="107" t="s">
        <v>288</v>
      </c>
      <c r="II7" s="107" t="s">
        <v>287</v>
      </c>
      <c r="IJ7" s="107" t="s">
        <v>288</v>
      </c>
      <c r="IK7" s="107" t="s">
        <v>290</v>
      </c>
      <c r="IL7" s="107" t="s">
        <v>290</v>
      </c>
      <c r="IM7" s="107" t="s">
        <v>290</v>
      </c>
      <c r="IN7" s="107" t="s">
        <v>288</v>
      </c>
      <c r="IO7" s="107" t="s">
        <v>288</v>
      </c>
      <c r="IP7" s="107" t="s">
        <v>287</v>
      </c>
      <c r="IQ7" s="107" t="s">
        <v>287</v>
      </c>
      <c r="IR7" s="107" t="s">
        <v>287</v>
      </c>
    </row>
    <row r="8" spans="1:358" s="109" customFormat="1" ht="15" hidden="1" customHeight="1">
      <c r="A8" s="262" t="s">
        <v>284</v>
      </c>
      <c r="B8" s="180"/>
      <c r="C8" s="180"/>
      <c r="D8" s="180"/>
      <c r="E8" s="180"/>
      <c r="F8" s="108" t="str">
        <f>IF(F3=0, "", F3)</f>
        <v/>
      </c>
      <c r="G8" s="108" t="str">
        <f t="shared" ref="G8:I8" si="0">IF(G3=0, "", G3)</f>
        <v/>
      </c>
      <c r="H8" s="108" t="str">
        <f t="shared" si="0"/>
        <v/>
      </c>
      <c r="I8" s="108" t="str">
        <f t="shared" si="0"/>
        <v/>
      </c>
      <c r="J8" s="108">
        <f>J3</f>
        <v>0</v>
      </c>
      <c r="K8" s="108">
        <f>K3</f>
        <v>0</v>
      </c>
      <c r="L8" s="108" t="str">
        <f t="shared" ref="L8:V8" si="1">IF(L3=0, "", L3)</f>
        <v/>
      </c>
      <c r="M8" s="108">
        <f>M3</f>
        <v>0</v>
      </c>
      <c r="N8" s="108" t="str">
        <f t="shared" si="1"/>
        <v/>
      </c>
      <c r="O8" s="108" t="str">
        <f t="shared" si="1"/>
        <v/>
      </c>
      <c r="P8" s="108">
        <f>P3</f>
        <v>0</v>
      </c>
      <c r="Q8" s="108" t="str">
        <f t="shared" si="1"/>
        <v/>
      </c>
      <c r="R8" s="108">
        <f>R3</f>
        <v>0</v>
      </c>
      <c r="S8" s="108" t="str">
        <f t="shared" si="1"/>
        <v/>
      </c>
      <c r="T8" s="108" t="str">
        <f t="shared" si="1"/>
        <v/>
      </c>
      <c r="U8" s="108" t="str">
        <f t="shared" si="1"/>
        <v/>
      </c>
      <c r="V8" s="108" t="str">
        <f t="shared" si="1"/>
        <v/>
      </c>
      <c r="W8" s="108">
        <f>W3</f>
        <v>0</v>
      </c>
      <c r="X8" s="108">
        <f>X3</f>
        <v>0</v>
      </c>
      <c r="Y8" s="108" t="str">
        <f t="shared" ref="Y8:AC8" si="2">IF(Y3=0, "", Y3)</f>
        <v/>
      </c>
      <c r="Z8" s="108" t="str">
        <f t="shared" si="2"/>
        <v/>
      </c>
      <c r="AA8" s="108" t="str">
        <f t="shared" si="2"/>
        <v/>
      </c>
      <c r="AB8" s="108" t="str">
        <f t="shared" si="2"/>
        <v/>
      </c>
      <c r="AC8" s="108" t="str">
        <f t="shared" si="2"/>
        <v/>
      </c>
      <c r="AD8" s="108">
        <f t="shared" ref="AD8:AF8" si="3">AD3</f>
        <v>0</v>
      </c>
      <c r="AE8" s="108">
        <f t="shared" si="3"/>
        <v>0</v>
      </c>
      <c r="AF8" s="108">
        <f t="shared" si="3"/>
        <v>0</v>
      </c>
      <c r="AG8" s="108" t="str">
        <f t="shared" ref="AG8" si="4">IF(AG3=0, "", AG3)</f>
        <v/>
      </c>
      <c r="AH8" s="277"/>
      <c r="AI8" s="281">
        <f t="shared" ref="AI8:AK8" si="5">AI3</f>
        <v>0</v>
      </c>
      <c r="AJ8" s="108" t="str">
        <f t="shared" ref="AJ8" si="6">IF(AJ3=0, "", AJ3)</f>
        <v/>
      </c>
      <c r="AK8" s="108">
        <f t="shared" si="5"/>
        <v>0</v>
      </c>
      <c r="AL8" s="184" t="str">
        <f>AL3</f>
        <v/>
      </c>
      <c r="AM8" s="108" t="str">
        <f>IF(AQ3=0, "", AQ3)</f>
        <v/>
      </c>
      <c r="AN8" s="108" t="str">
        <f t="shared" ref="AN8:AP8" si="7">IF(AR3=0, "", AR3)</f>
        <v/>
      </c>
      <c r="AO8" s="108" t="str">
        <f t="shared" si="7"/>
        <v/>
      </c>
      <c r="AP8" s="108" t="str">
        <f t="shared" si="7"/>
        <v/>
      </c>
      <c r="AQ8" s="108">
        <f>AU3</f>
        <v>0</v>
      </c>
      <c r="AR8" s="108">
        <f>AV3</f>
        <v>0</v>
      </c>
      <c r="AS8" s="108" t="str">
        <f t="shared" ref="AS8" si="8">IF(AW3=0, "", AW3)</f>
        <v/>
      </c>
      <c r="AT8" s="108" t="str">
        <f t="shared" ref="AT8" si="9">IF(AX3=0, "", AX3)</f>
        <v/>
      </c>
      <c r="AU8" s="108">
        <f>AY3</f>
        <v>0</v>
      </c>
      <c r="AV8" s="184" t="str">
        <f>AZ3</f>
        <v/>
      </c>
      <c r="AW8" s="184" t="str">
        <f>BD3</f>
        <v/>
      </c>
      <c r="AX8" s="108" t="str">
        <f t="shared" ref="AX8:BK8" si="10">IF(BJ3=0, "", BJ3)</f>
        <v/>
      </c>
      <c r="AY8" s="108" t="str">
        <f t="shared" si="10"/>
        <v/>
      </c>
      <c r="AZ8" s="108" t="str">
        <f t="shared" si="10"/>
        <v/>
      </c>
      <c r="BA8" s="108" t="str">
        <f t="shared" si="10"/>
        <v/>
      </c>
      <c r="BB8" s="108" t="str">
        <f t="shared" si="10"/>
        <v/>
      </c>
      <c r="BC8" s="108" t="str">
        <f t="shared" si="10"/>
        <v/>
      </c>
      <c r="BD8" s="108" t="str">
        <f t="shared" si="10"/>
        <v/>
      </c>
      <c r="BE8" s="108" t="str">
        <f t="shared" si="10"/>
        <v/>
      </c>
      <c r="BF8" s="108" t="str">
        <f t="shared" si="10"/>
        <v/>
      </c>
      <c r="BG8" s="108" t="str">
        <f t="shared" si="10"/>
        <v/>
      </c>
      <c r="BH8" s="108" t="str">
        <f t="shared" si="10"/>
        <v/>
      </c>
      <c r="BI8" s="108" t="str">
        <f t="shared" si="10"/>
        <v/>
      </c>
      <c r="BJ8" s="108" t="str">
        <f t="shared" si="10"/>
        <v/>
      </c>
      <c r="BK8" s="108" t="str">
        <f t="shared" si="10"/>
        <v/>
      </c>
      <c r="BL8" s="184" t="str">
        <f>BX3</f>
        <v/>
      </c>
      <c r="BM8" s="108" t="str">
        <f t="shared" ref="BM8:BR8" si="11">IF(CB3=0, "", CB3)</f>
        <v/>
      </c>
      <c r="BN8" s="108" t="str">
        <f t="shared" si="11"/>
        <v/>
      </c>
      <c r="BO8" s="108" t="str">
        <f t="shared" si="11"/>
        <v/>
      </c>
      <c r="BP8" s="108" t="str">
        <f t="shared" si="11"/>
        <v/>
      </c>
      <c r="BQ8" s="108" t="str">
        <f t="shared" si="11"/>
        <v/>
      </c>
      <c r="BR8" s="108" t="str">
        <f t="shared" si="11"/>
        <v/>
      </c>
      <c r="BS8" s="184" t="str">
        <f>CH3</f>
        <v/>
      </c>
      <c r="BT8" s="184" t="str">
        <f t="shared" ref="BT8:BW8" si="12">CI3</f>
        <v/>
      </c>
      <c r="BU8" s="184" t="str">
        <f t="shared" si="12"/>
        <v/>
      </c>
      <c r="BV8" s="184" t="str">
        <f t="shared" si="12"/>
        <v/>
      </c>
      <c r="BW8" s="184" t="str">
        <f t="shared" si="12"/>
        <v/>
      </c>
      <c r="BX8" s="108" t="str">
        <f t="shared" ref="BX8:DR8" si="13">IF(CM3=0, "", CM3)</f>
        <v/>
      </c>
      <c r="BY8" s="108" t="str">
        <f t="shared" si="13"/>
        <v/>
      </c>
      <c r="BZ8" s="108" t="str">
        <f t="shared" si="13"/>
        <v/>
      </c>
      <c r="CA8" s="108" t="str">
        <f t="shared" si="13"/>
        <v/>
      </c>
      <c r="CB8" s="108" t="str">
        <f t="shared" si="13"/>
        <v/>
      </c>
      <c r="CC8" s="108" t="str">
        <f t="shared" si="13"/>
        <v/>
      </c>
      <c r="CD8" s="108" t="str">
        <f t="shared" si="13"/>
        <v/>
      </c>
      <c r="CE8" s="265" t="str">
        <f t="shared" si="13"/>
        <v/>
      </c>
      <c r="CF8" s="108" t="str">
        <f t="shared" si="13"/>
        <v/>
      </c>
      <c r="CG8" s="108" t="str">
        <f t="shared" si="13"/>
        <v/>
      </c>
      <c r="CH8" s="108" t="str">
        <f t="shared" si="13"/>
        <v/>
      </c>
      <c r="CI8" s="108" t="str">
        <f t="shared" si="13"/>
        <v/>
      </c>
      <c r="CJ8" s="108" t="str">
        <f t="shared" si="13"/>
        <v/>
      </c>
      <c r="CK8" s="108" t="str">
        <f t="shared" si="13"/>
        <v/>
      </c>
      <c r="CL8" s="108" t="str">
        <f t="shared" si="13"/>
        <v/>
      </c>
      <c r="CM8" s="265" t="str">
        <f t="shared" si="13"/>
        <v/>
      </c>
      <c r="CN8" s="108" t="str">
        <f t="shared" si="13"/>
        <v/>
      </c>
      <c r="CO8" s="108" t="str">
        <f t="shared" si="13"/>
        <v/>
      </c>
      <c r="CP8" s="108" t="str">
        <f t="shared" si="13"/>
        <v/>
      </c>
      <c r="CQ8" s="108" t="str">
        <f t="shared" si="13"/>
        <v/>
      </c>
      <c r="CR8" s="265" t="str">
        <f t="shared" si="13"/>
        <v/>
      </c>
      <c r="CS8" s="108" t="str">
        <f t="shared" si="13"/>
        <v/>
      </c>
      <c r="CT8" s="108" t="str">
        <f t="shared" si="13"/>
        <v/>
      </c>
      <c r="CU8" s="108" t="str">
        <f t="shared" si="13"/>
        <v/>
      </c>
      <c r="CV8" s="108" t="str">
        <f t="shared" si="13"/>
        <v/>
      </c>
      <c r="CW8" s="265" t="str">
        <f t="shared" si="13"/>
        <v/>
      </c>
      <c r="CX8" s="108" t="str">
        <f t="shared" si="13"/>
        <v/>
      </c>
      <c r="CY8" s="108" t="str">
        <f t="shared" si="13"/>
        <v/>
      </c>
      <c r="CZ8" s="108" t="str">
        <f t="shared" si="13"/>
        <v/>
      </c>
      <c r="DA8" s="215" t="str">
        <f t="shared" si="13"/>
        <v/>
      </c>
      <c r="DB8" s="108" t="str">
        <f t="shared" si="13"/>
        <v/>
      </c>
      <c r="DC8" s="108" t="str">
        <f t="shared" si="13"/>
        <v/>
      </c>
      <c r="DD8" s="108" t="str">
        <f t="shared" si="13"/>
        <v/>
      </c>
      <c r="DE8" s="108" t="str">
        <f t="shared" si="13"/>
        <v/>
      </c>
      <c r="DF8" s="108" t="str">
        <f t="shared" si="13"/>
        <v/>
      </c>
      <c r="DG8" s="108" t="str">
        <f t="shared" si="13"/>
        <v/>
      </c>
      <c r="DH8" s="108" t="str">
        <f t="shared" si="13"/>
        <v/>
      </c>
      <c r="DI8" s="108" t="str">
        <f t="shared" si="13"/>
        <v/>
      </c>
      <c r="DJ8" s="108" t="str">
        <f t="shared" si="13"/>
        <v/>
      </c>
      <c r="DK8" s="256" t="str">
        <f t="shared" si="13"/>
        <v/>
      </c>
      <c r="DL8" s="256" t="str">
        <f t="shared" si="13"/>
        <v/>
      </c>
      <c r="DM8" s="256" t="str">
        <f t="shared" si="13"/>
        <v/>
      </c>
      <c r="DN8" s="256" t="str">
        <f t="shared" si="13"/>
        <v/>
      </c>
      <c r="DO8" s="256" t="str">
        <f t="shared" si="13"/>
        <v/>
      </c>
      <c r="DP8" s="108" t="str">
        <f t="shared" si="13"/>
        <v/>
      </c>
      <c r="DQ8" s="108" t="str">
        <f t="shared" si="13"/>
        <v/>
      </c>
      <c r="DR8" s="272" t="str">
        <f t="shared" si="13"/>
        <v/>
      </c>
      <c r="DS8" s="108" t="str">
        <f>EH3</f>
        <v/>
      </c>
      <c r="DT8" s="108" t="str">
        <f t="shared" ref="DT8:ED8" si="14">IF(EM3=0, "", EM3)</f>
        <v/>
      </c>
      <c r="DU8" s="108" t="str">
        <f t="shared" si="14"/>
        <v/>
      </c>
      <c r="DV8" s="108" t="str">
        <f t="shared" si="14"/>
        <v/>
      </c>
      <c r="DW8" s="256" t="str">
        <f t="shared" si="14"/>
        <v/>
      </c>
      <c r="DX8" s="256" t="str">
        <f t="shared" si="14"/>
        <v/>
      </c>
      <c r="DY8" s="108">
        <f>ER3</f>
        <v>0</v>
      </c>
      <c r="DZ8" s="256" t="str">
        <f t="shared" si="14"/>
        <v/>
      </c>
      <c r="EA8" s="256" t="str">
        <f t="shared" si="14"/>
        <v/>
      </c>
      <c r="EB8" s="108">
        <f>EU3</f>
        <v>0</v>
      </c>
      <c r="EC8" s="108" t="str">
        <f t="shared" si="14"/>
        <v/>
      </c>
      <c r="ED8" s="108" t="str">
        <f t="shared" si="14"/>
        <v/>
      </c>
      <c r="EE8" s="108">
        <f>EX3</f>
        <v>0</v>
      </c>
      <c r="EF8" s="108" t="str">
        <f>EY3</f>
        <v/>
      </c>
      <c r="EG8" s="108" t="str">
        <f t="shared" ref="EG8" si="15">IF(FE3=0, "", FE3)</f>
        <v/>
      </c>
      <c r="EH8" s="108" t="str">
        <f>FF3</f>
        <v/>
      </c>
      <c r="EI8" s="108" t="str">
        <f t="shared" ref="EI8" si="16">IF(FL3=0, "", FL3)</f>
        <v/>
      </c>
      <c r="EJ8" s="108">
        <f>FM3</f>
        <v>0</v>
      </c>
      <c r="EK8" s="108" t="str">
        <f t="shared" ref="EK8:EO8" si="17">IF(FN3=0, "", FN3)</f>
        <v/>
      </c>
      <c r="EL8" s="108" t="str">
        <f t="shared" si="17"/>
        <v/>
      </c>
      <c r="EM8" s="108" t="str">
        <f t="shared" si="17"/>
        <v/>
      </c>
      <c r="EN8" s="108" t="str">
        <f t="shared" si="17"/>
        <v/>
      </c>
      <c r="EO8" s="108" t="str">
        <f t="shared" si="17"/>
        <v/>
      </c>
      <c r="EP8" s="108">
        <f t="shared" ref="EP8:ES8" si="18">FS3</f>
        <v>0</v>
      </c>
      <c r="EQ8" s="108">
        <f t="shared" si="18"/>
        <v>0</v>
      </c>
      <c r="ER8" s="108">
        <f t="shared" si="18"/>
        <v>0</v>
      </c>
      <c r="ES8" s="108" t="str">
        <f t="shared" si="18"/>
        <v/>
      </c>
      <c r="ET8" s="256" t="str">
        <f t="shared" ref="ET8:FR8" si="19">IF(GF3=0, "", GF3)</f>
        <v/>
      </c>
      <c r="EU8" s="256" t="str">
        <f t="shared" si="19"/>
        <v/>
      </c>
      <c r="EV8" s="256" t="str">
        <f t="shared" si="19"/>
        <v/>
      </c>
      <c r="EW8" s="256" t="str">
        <f t="shared" si="19"/>
        <v/>
      </c>
      <c r="EX8" s="256" t="str">
        <f t="shared" si="19"/>
        <v/>
      </c>
      <c r="EY8" s="256" t="str">
        <f t="shared" si="19"/>
        <v/>
      </c>
      <c r="EZ8" s="256" t="str">
        <f t="shared" si="19"/>
        <v/>
      </c>
      <c r="FA8" s="256" t="str">
        <f t="shared" si="19"/>
        <v/>
      </c>
      <c r="FB8" s="256" t="str">
        <f t="shared" si="19"/>
        <v/>
      </c>
      <c r="FC8" s="256" t="str">
        <f t="shared" si="19"/>
        <v/>
      </c>
      <c r="FD8" s="256" t="str">
        <f t="shared" si="19"/>
        <v/>
      </c>
      <c r="FE8" s="108" t="str">
        <f t="shared" si="19"/>
        <v/>
      </c>
      <c r="FF8" s="256" t="str">
        <f t="shared" si="19"/>
        <v/>
      </c>
      <c r="FG8" s="108" t="str">
        <f t="shared" si="19"/>
        <v/>
      </c>
      <c r="FH8" s="256" t="str">
        <f t="shared" si="19"/>
        <v/>
      </c>
      <c r="FI8" s="108" t="str">
        <f t="shared" si="19"/>
        <v/>
      </c>
      <c r="FJ8" s="256" t="str">
        <f t="shared" si="19"/>
        <v/>
      </c>
      <c r="FK8" s="108" t="str">
        <f t="shared" si="19"/>
        <v/>
      </c>
      <c r="FL8" s="256" t="str">
        <f t="shared" si="19"/>
        <v/>
      </c>
      <c r="FM8" s="108">
        <f>GY3</f>
        <v>0</v>
      </c>
      <c r="FN8" s="256" t="str">
        <f t="shared" si="19"/>
        <v/>
      </c>
      <c r="FO8" s="108" t="str">
        <f t="shared" si="19"/>
        <v/>
      </c>
      <c r="FP8" s="251" t="str">
        <f t="shared" si="19"/>
        <v/>
      </c>
      <c r="FQ8" s="251" t="str">
        <f t="shared" si="19"/>
        <v/>
      </c>
      <c r="FR8" s="251" t="str">
        <f t="shared" si="19"/>
        <v/>
      </c>
      <c r="FS8" s="108">
        <f t="shared" ref="FS8:FT8" si="20">HE3</f>
        <v>0</v>
      </c>
      <c r="FT8" s="108">
        <f t="shared" si="20"/>
        <v>0</v>
      </c>
      <c r="FU8" s="108" t="str">
        <f>HG3</f>
        <v/>
      </c>
      <c r="FV8" s="108" t="str">
        <f>HJ3</f>
        <v/>
      </c>
      <c r="FW8" s="108" t="str">
        <f t="shared" ref="FW8" si="21">IF(HN3=0, "", HN3)</f>
        <v/>
      </c>
      <c r="FX8" s="108" t="str">
        <f>HO3</f>
        <v/>
      </c>
      <c r="FY8" s="108" t="str">
        <f t="shared" ref="FY8" si="22">IF(HT3=0, "", HT3)</f>
        <v/>
      </c>
      <c r="FZ8" s="108" t="str">
        <f>HU3</f>
        <v/>
      </c>
      <c r="GA8" s="108" t="str">
        <f t="shared" ref="GA8:GB8" si="23">IF(HY3=0, "", HY3)</f>
        <v/>
      </c>
      <c r="GB8" s="108" t="str">
        <f t="shared" si="23"/>
        <v/>
      </c>
      <c r="GC8" s="108" t="str">
        <f>IA3</f>
        <v/>
      </c>
      <c r="GD8" s="108" t="str">
        <f>IF(IG3=0, "", IG3)</f>
        <v/>
      </c>
      <c r="GE8" s="108" t="str">
        <f>IF(IH3=0, "", IH3)</f>
        <v/>
      </c>
      <c r="GF8" s="108" t="str">
        <f>IF(II3=0, "", II3)</f>
        <v/>
      </c>
      <c r="GG8" s="108">
        <f>IJ3</f>
        <v>0</v>
      </c>
      <c r="GH8" s="108" t="str">
        <f>IF(IK3=0, "", IK3)</f>
        <v/>
      </c>
      <c r="GI8" s="108">
        <f t="shared" ref="GI8:GJ8" si="24">IL3</f>
        <v>0</v>
      </c>
      <c r="GJ8" s="108">
        <f t="shared" si="24"/>
        <v>0</v>
      </c>
      <c r="GK8" s="108" t="str">
        <f t="shared" ref="GK8:GL8" si="25">IF(IN3=0, "", IN3)</f>
        <v/>
      </c>
      <c r="GL8" s="108" t="str">
        <f t="shared" si="25"/>
        <v/>
      </c>
      <c r="GM8" s="108" t="str">
        <f t="shared" ref="GM8" si="26">IP3</f>
        <v/>
      </c>
      <c r="GN8" s="108" t="str">
        <f>IF(IY3=0, "", IY3)</f>
        <v/>
      </c>
      <c r="GO8" s="108" t="str">
        <f t="shared" ref="GO8" si="27">IZ3</f>
        <v/>
      </c>
      <c r="GP8" s="108" t="str">
        <f>IF(JJ3=0, "", JJ3)</f>
        <v/>
      </c>
      <c r="GQ8" s="108">
        <f>JK3</f>
        <v>0</v>
      </c>
      <c r="GR8" s="108" t="str">
        <f>IF(JL3=0, "", JL3)</f>
        <v/>
      </c>
      <c r="GS8" s="108" t="str">
        <f>IF(JM3=0, "", JM3)</f>
        <v/>
      </c>
      <c r="GT8" s="108" t="str">
        <f t="shared" ref="GT8" si="28">JN3</f>
        <v/>
      </c>
      <c r="GU8" s="108" t="str">
        <f>IF(JW3=0, "", JW3)</f>
        <v/>
      </c>
      <c r="GV8" s="108" t="str">
        <f t="shared" ref="GV8" si="29">JX3</f>
        <v/>
      </c>
      <c r="GW8" s="108" t="str">
        <f>IF(KH3=0, "", KH3)</f>
        <v/>
      </c>
      <c r="GX8" s="108">
        <f t="shared" ref="GX8:HG8" si="30">KI3</f>
        <v>0</v>
      </c>
      <c r="GY8" s="108">
        <f t="shared" si="30"/>
        <v>0</v>
      </c>
      <c r="GZ8" s="108">
        <f t="shared" si="30"/>
        <v>0</v>
      </c>
      <c r="HA8" s="108">
        <f t="shared" si="30"/>
        <v>0</v>
      </c>
      <c r="HB8" s="108">
        <f t="shared" si="30"/>
        <v>0</v>
      </c>
      <c r="HC8" s="108">
        <f t="shared" si="30"/>
        <v>0</v>
      </c>
      <c r="HD8" s="108">
        <f t="shared" si="30"/>
        <v>0</v>
      </c>
      <c r="HE8" s="108">
        <f t="shared" si="30"/>
        <v>0</v>
      </c>
      <c r="HF8" s="108">
        <f t="shared" si="30"/>
        <v>0</v>
      </c>
      <c r="HG8" s="108">
        <f t="shared" si="30"/>
        <v>0</v>
      </c>
      <c r="HH8" s="108" t="str">
        <f t="shared" ref="HH8:HJ8" si="31">IF(KS3=0, "", KS3)</f>
        <v/>
      </c>
      <c r="HI8" s="108" t="str">
        <f t="shared" si="31"/>
        <v/>
      </c>
      <c r="HJ8" s="108" t="str">
        <f t="shared" si="31"/>
        <v/>
      </c>
      <c r="HK8" s="108">
        <f t="shared" ref="HK8:HP8" si="32">KV3</f>
        <v>0</v>
      </c>
      <c r="HL8" s="108">
        <f t="shared" si="32"/>
        <v>0</v>
      </c>
      <c r="HM8" s="108">
        <f t="shared" si="32"/>
        <v>0</v>
      </c>
      <c r="HN8" s="108">
        <f t="shared" si="32"/>
        <v>0</v>
      </c>
      <c r="HO8" s="108">
        <f t="shared" si="32"/>
        <v>0</v>
      </c>
      <c r="HP8" s="184" t="str">
        <f t="shared" si="32"/>
        <v/>
      </c>
      <c r="HQ8" s="108" t="str">
        <f t="shared" ref="HQ8:HY8" si="33">IF(LE3=0, "", LE3)</f>
        <v/>
      </c>
      <c r="HR8" s="108" t="str">
        <f t="shared" si="33"/>
        <v/>
      </c>
      <c r="HS8" s="256" t="str">
        <f t="shared" si="33"/>
        <v/>
      </c>
      <c r="HT8" s="108" t="str">
        <f t="shared" si="33"/>
        <v/>
      </c>
      <c r="HU8" s="108" t="str">
        <f t="shared" si="33"/>
        <v/>
      </c>
      <c r="HV8" s="256" t="str">
        <f t="shared" si="33"/>
        <v/>
      </c>
      <c r="HW8" s="108" t="str">
        <f t="shared" si="33"/>
        <v/>
      </c>
      <c r="HX8" s="108" t="str">
        <f t="shared" si="33"/>
        <v/>
      </c>
      <c r="HY8" s="256" t="str">
        <f t="shared" si="33"/>
        <v/>
      </c>
      <c r="HZ8" s="108">
        <f t="shared" ref="HZ8:IA8" si="34">LN3</f>
        <v>0</v>
      </c>
      <c r="IA8" s="108" t="str">
        <f t="shared" si="34"/>
        <v/>
      </c>
      <c r="IB8" s="108" t="str">
        <f t="shared" ref="IB8" si="35">IF(LW3=0, "", LW3)</f>
        <v/>
      </c>
      <c r="IC8" s="108">
        <f>LX3</f>
        <v>0</v>
      </c>
      <c r="ID8" s="108">
        <f>LY3</f>
        <v>0</v>
      </c>
      <c r="IE8" s="108">
        <f>LZ3</f>
        <v>0</v>
      </c>
      <c r="IF8" s="108" t="str">
        <f>MA3</f>
        <v/>
      </c>
      <c r="IG8" s="108" t="str">
        <f t="shared" ref="IG8:IM8" si="36">IF(MI3=0, "", MI3)</f>
        <v/>
      </c>
      <c r="IH8" s="108">
        <f t="shared" ref="IH8" si="37">MJ3</f>
        <v>0</v>
      </c>
      <c r="II8" s="108" t="str">
        <f t="shared" si="36"/>
        <v/>
      </c>
      <c r="IJ8" s="108">
        <f t="shared" ref="IJ8" si="38">ML3</f>
        <v>0</v>
      </c>
      <c r="IK8" s="108" t="str">
        <f t="shared" si="36"/>
        <v/>
      </c>
      <c r="IL8" s="108" t="str">
        <f t="shared" si="36"/>
        <v/>
      </c>
      <c r="IM8" s="108" t="str">
        <f t="shared" si="36"/>
        <v/>
      </c>
      <c r="IN8" s="108">
        <f t="shared" ref="IN8:IO8" si="39">MP3</f>
        <v>0</v>
      </c>
      <c r="IO8" s="108">
        <f t="shared" si="39"/>
        <v>0</v>
      </c>
      <c r="IP8" s="108" t="str">
        <f>IF(MR3=0, "", MR3)</f>
        <v/>
      </c>
      <c r="IQ8" s="108" t="str">
        <f>IF(MS3=0, "", MS3)</f>
        <v/>
      </c>
      <c r="IR8" s="108" t="str">
        <f>IF(MT3=0, "", MT3)</f>
        <v/>
      </c>
    </row>
    <row r="9" spans="1:358" ht="15" hidden="1" customHeight="1">
      <c r="Y9"/>
      <c r="CN9" s="259"/>
      <c r="DK9" s="249" t="s">
        <v>739</v>
      </c>
      <c r="DL9" s="249" t="s">
        <v>739</v>
      </c>
      <c r="DM9" s="249" t="s">
        <v>739</v>
      </c>
      <c r="DN9" s="249" t="s">
        <v>739</v>
      </c>
      <c r="DO9" s="249" t="s">
        <v>739</v>
      </c>
      <c r="DR9" s="249" t="s">
        <v>844</v>
      </c>
      <c r="DW9" s="249" t="s">
        <v>739</v>
      </c>
      <c r="DX9" s="249" t="s">
        <v>739</v>
      </c>
      <c r="DZ9" s="249" t="s">
        <v>739</v>
      </c>
      <c r="EA9" s="249" t="s">
        <v>739</v>
      </c>
      <c r="ET9" s="249" t="s">
        <v>739</v>
      </c>
      <c r="EU9" s="249" t="s">
        <v>739</v>
      </c>
      <c r="EV9" s="249" t="s">
        <v>739</v>
      </c>
      <c r="EW9" s="249" t="s">
        <v>739</v>
      </c>
      <c r="EX9" s="249" t="s">
        <v>739</v>
      </c>
      <c r="EY9" s="249" t="s">
        <v>739</v>
      </c>
      <c r="EZ9" s="249" t="s">
        <v>739</v>
      </c>
      <c r="FA9" s="249" t="s">
        <v>739</v>
      </c>
      <c r="FB9" s="249" t="s">
        <v>739</v>
      </c>
      <c r="FC9" s="249" t="s">
        <v>739</v>
      </c>
      <c r="FD9" s="249" t="s">
        <v>739</v>
      </c>
      <c r="FE9" s="249" t="s">
        <v>739</v>
      </c>
      <c r="FF9" s="249" t="s">
        <v>739</v>
      </c>
      <c r="FG9" s="249" t="s">
        <v>739</v>
      </c>
      <c r="FH9" s="249" t="s">
        <v>739</v>
      </c>
      <c r="FJ9" s="249" t="s">
        <v>739</v>
      </c>
      <c r="FL9" s="249" t="s">
        <v>739</v>
      </c>
      <c r="FN9" s="249" t="s">
        <v>739</v>
      </c>
      <c r="HS9" s="249" t="s">
        <v>739</v>
      </c>
      <c r="HV9" s="249" t="s">
        <v>739</v>
      </c>
      <c r="HY9" s="249" t="s">
        <v>739</v>
      </c>
    </row>
    <row r="10" spans="1:358" ht="9.9499999999999993" hidden="1" customHeight="1">
      <c r="Y10"/>
    </row>
    <row r="11" spans="1:358" ht="9.9499999999999993" hidden="1" customHeight="1">
      <c r="K11" s="91" t="s">
        <v>125</v>
      </c>
      <c r="M11" s="91" t="s">
        <v>258</v>
      </c>
      <c r="Y11"/>
      <c r="AE11" s="145" t="s">
        <v>387</v>
      </c>
      <c r="AF11" s="146" t="s">
        <v>259</v>
      </c>
      <c r="FY11" s="190"/>
      <c r="FZ11" s="190"/>
    </row>
    <row r="12" spans="1:358" ht="9.9499999999999993" hidden="1" customHeight="1">
      <c r="K12" s="142" t="s">
        <v>388</v>
      </c>
      <c r="M12" s="142" t="s">
        <v>386</v>
      </c>
      <c r="V12"/>
      <c r="W12"/>
      <c r="X12"/>
      <c r="Y12"/>
      <c r="Z12"/>
      <c r="AE12" s="147" t="s">
        <v>389</v>
      </c>
      <c r="AF12" s="147" t="s">
        <v>259</v>
      </c>
      <c r="GD12" s="191"/>
      <c r="GE12" s="191"/>
    </row>
    <row r="13" spans="1:358" ht="9.9499999999999993" hidden="1" customHeight="1">
      <c r="J13" s="99">
        <v>1</v>
      </c>
      <c r="K13" s="92" t="s">
        <v>126</v>
      </c>
      <c r="M13" s="92" t="s">
        <v>211</v>
      </c>
      <c r="V13"/>
      <c r="W13"/>
      <c r="X13"/>
      <c r="Y13"/>
      <c r="Z13"/>
      <c r="AD13" s="99">
        <v>1</v>
      </c>
      <c r="AE13" s="93" t="s">
        <v>273</v>
      </c>
      <c r="AF13" s="144" t="s">
        <v>862</v>
      </c>
      <c r="GD13" s="192"/>
      <c r="GE13" s="192"/>
    </row>
    <row r="14" spans="1:358" ht="9.9499999999999993" hidden="1" customHeight="1">
      <c r="J14" s="99">
        <v>2</v>
      </c>
      <c r="K14" s="92" t="s">
        <v>127</v>
      </c>
      <c r="M14" s="92" t="s">
        <v>212</v>
      </c>
      <c r="V14"/>
      <c r="W14"/>
      <c r="X14"/>
      <c r="Y14"/>
      <c r="Z14"/>
      <c r="AD14" s="99">
        <v>2</v>
      </c>
      <c r="AE14" s="94" t="s">
        <v>274</v>
      </c>
      <c r="AF14" s="98" t="s">
        <v>390</v>
      </c>
      <c r="GD14" s="192"/>
      <c r="GE14" s="192"/>
      <c r="KQ14" s="192"/>
      <c r="KR14" s="192"/>
    </row>
    <row r="15" spans="1:358" ht="9.9499999999999993" hidden="1" customHeight="1">
      <c r="J15" s="99">
        <v>3</v>
      </c>
      <c r="K15" s="92" t="s">
        <v>128</v>
      </c>
      <c r="M15" s="92" t="s">
        <v>213</v>
      </c>
      <c r="V15"/>
      <c r="W15"/>
      <c r="X15"/>
      <c r="Y15"/>
      <c r="Z15"/>
      <c r="AD15" s="99">
        <v>3</v>
      </c>
      <c r="AE15" s="94" t="s">
        <v>275</v>
      </c>
      <c r="AF15" s="98" t="s">
        <v>863</v>
      </c>
      <c r="GD15" s="192"/>
      <c r="GE15" s="192"/>
      <c r="KQ15" s="192"/>
      <c r="KR15" s="192"/>
    </row>
    <row r="16" spans="1:358" ht="9.9499999999999993" hidden="1" customHeight="1">
      <c r="J16" s="99">
        <v>4</v>
      </c>
      <c r="K16" s="92" t="s">
        <v>129</v>
      </c>
      <c r="M16" s="92" t="s">
        <v>214</v>
      </c>
      <c r="V16"/>
      <c r="W16"/>
      <c r="X16"/>
      <c r="Y16"/>
      <c r="Z16"/>
      <c r="AD16" s="99">
        <v>4</v>
      </c>
      <c r="AE16" s="94" t="s">
        <v>849</v>
      </c>
      <c r="AF16" s="98" t="s">
        <v>864</v>
      </c>
      <c r="GD16" s="192"/>
      <c r="GE16" s="192"/>
      <c r="KQ16" s="192"/>
      <c r="KR16" s="192"/>
    </row>
    <row r="17" spans="10:336" ht="9.9499999999999993" hidden="1" customHeight="1">
      <c r="J17" s="99">
        <v>5</v>
      </c>
      <c r="K17" s="92" t="s">
        <v>130</v>
      </c>
      <c r="M17" s="92" t="s">
        <v>215</v>
      </c>
      <c r="V17"/>
      <c r="W17"/>
      <c r="X17"/>
      <c r="Y17"/>
      <c r="Z17"/>
      <c r="AD17" s="99">
        <v>5</v>
      </c>
      <c r="AE17" s="94" t="s">
        <v>850</v>
      </c>
      <c r="AF17" s="98" t="s">
        <v>263</v>
      </c>
      <c r="GD17" s="192"/>
      <c r="GE17" s="192"/>
      <c r="KQ17" s="192"/>
      <c r="KR17" s="192"/>
    </row>
    <row r="18" spans="10:336" ht="9.9499999999999993" hidden="1" customHeight="1">
      <c r="J18" s="99">
        <v>6</v>
      </c>
      <c r="K18" s="92" t="s">
        <v>131</v>
      </c>
      <c r="M18" s="92" t="s">
        <v>216</v>
      </c>
      <c r="AD18" s="99">
        <v>6</v>
      </c>
      <c r="AE18" s="94" t="s">
        <v>851</v>
      </c>
      <c r="AF18" s="98" t="s">
        <v>264</v>
      </c>
      <c r="HK18" s="192"/>
      <c r="LX18" s="192"/>
    </row>
    <row r="19" spans="10:336" ht="9.9499999999999993" hidden="1" customHeight="1">
      <c r="J19" s="99">
        <v>7</v>
      </c>
      <c r="K19" s="92" t="s">
        <v>132</v>
      </c>
      <c r="M19" s="92" t="s">
        <v>217</v>
      </c>
      <c r="AD19" s="99">
        <v>7</v>
      </c>
      <c r="AE19" s="94" t="s">
        <v>852</v>
      </c>
      <c r="AF19" s="98" t="s">
        <v>265</v>
      </c>
      <c r="HK19" s="192"/>
      <c r="LX19" s="192"/>
    </row>
    <row r="20" spans="10:336" ht="9.9499999999999993" hidden="1" customHeight="1">
      <c r="J20" s="99">
        <v>8</v>
      </c>
      <c r="K20" s="92" t="s">
        <v>133</v>
      </c>
      <c r="M20" s="92" t="s">
        <v>218</v>
      </c>
      <c r="AD20" s="99">
        <v>8</v>
      </c>
      <c r="AE20" s="94" t="s">
        <v>853</v>
      </c>
      <c r="AF20" s="98" t="s">
        <v>266</v>
      </c>
      <c r="HK20" s="192"/>
      <c r="LX20" s="192"/>
    </row>
    <row r="21" spans="10:336" ht="9.9499999999999993" hidden="1" customHeight="1">
      <c r="J21" s="99">
        <v>9</v>
      </c>
      <c r="K21" s="92" t="s">
        <v>134</v>
      </c>
      <c r="M21" s="92" t="s">
        <v>219</v>
      </c>
      <c r="AD21" s="99">
        <v>9</v>
      </c>
      <c r="AE21" s="94" t="s">
        <v>854</v>
      </c>
      <c r="AF21" s="98" t="s">
        <v>267</v>
      </c>
      <c r="HK21" s="192"/>
      <c r="LX21" s="192"/>
    </row>
    <row r="22" spans="10:336" ht="9.9499999999999993" hidden="1" customHeight="1">
      <c r="J22" s="99">
        <v>10</v>
      </c>
      <c r="K22" s="92" t="s">
        <v>135</v>
      </c>
      <c r="M22" s="92" t="s">
        <v>220</v>
      </c>
      <c r="AD22" s="99">
        <v>10</v>
      </c>
      <c r="AE22" s="94" t="s">
        <v>855</v>
      </c>
      <c r="AF22" s="98" t="s">
        <v>268</v>
      </c>
      <c r="HK22" s="192"/>
      <c r="LX22" s="192"/>
    </row>
    <row r="23" spans="10:336" ht="9.9499999999999993" hidden="1" customHeight="1">
      <c r="J23" s="99">
        <v>11</v>
      </c>
      <c r="K23" s="92" t="s">
        <v>136</v>
      </c>
      <c r="M23" s="92" t="s">
        <v>221</v>
      </c>
      <c r="AD23" s="99">
        <v>11</v>
      </c>
      <c r="AE23" s="94" t="s">
        <v>856</v>
      </c>
      <c r="AF23" s="98" t="s">
        <v>269</v>
      </c>
      <c r="HK23" s="192"/>
      <c r="LX23" s="192"/>
    </row>
    <row r="24" spans="10:336" ht="9.9499999999999993" hidden="1" customHeight="1">
      <c r="J24" s="99">
        <v>12</v>
      </c>
      <c r="K24" s="92" t="s">
        <v>137</v>
      </c>
      <c r="M24" s="92" t="s">
        <v>222</v>
      </c>
      <c r="AD24" s="99">
        <v>12</v>
      </c>
      <c r="AE24" s="94" t="s">
        <v>857</v>
      </c>
      <c r="AF24" s="98" t="s">
        <v>270</v>
      </c>
      <c r="HK24" s="192"/>
      <c r="LX24" s="192"/>
    </row>
    <row r="25" spans="10:336" ht="9.9499999999999993" hidden="1" customHeight="1">
      <c r="J25" s="99">
        <v>13</v>
      </c>
      <c r="K25" s="92" t="s">
        <v>138</v>
      </c>
      <c r="M25" s="92" t="s">
        <v>223</v>
      </c>
      <c r="AD25" s="99">
        <v>13</v>
      </c>
      <c r="AE25" s="94" t="s">
        <v>858</v>
      </c>
      <c r="AF25" s="98" t="s">
        <v>271</v>
      </c>
    </row>
    <row r="26" spans="10:336" ht="9.9499999999999993" hidden="1" customHeight="1">
      <c r="J26" s="99">
        <v>14</v>
      </c>
      <c r="K26" s="92" t="s">
        <v>139</v>
      </c>
      <c r="M26" s="92" t="s">
        <v>224</v>
      </c>
      <c r="AD26" s="99">
        <v>14</v>
      </c>
      <c r="AE26" s="94" t="s">
        <v>859</v>
      </c>
      <c r="AF26" s="98" t="s">
        <v>272</v>
      </c>
    </row>
    <row r="27" spans="10:336" ht="9.9499999999999993" hidden="1" customHeight="1">
      <c r="J27" s="99">
        <v>15</v>
      </c>
      <c r="K27" s="92" t="s">
        <v>140</v>
      </c>
      <c r="M27" s="92" t="s">
        <v>225</v>
      </c>
      <c r="AD27" s="99">
        <v>15</v>
      </c>
      <c r="AE27" s="94" t="s">
        <v>860</v>
      </c>
      <c r="AF27" s="98"/>
    </row>
    <row r="28" spans="10:336" ht="9.9499999999999993" hidden="1" customHeight="1">
      <c r="J28" s="99">
        <v>16</v>
      </c>
      <c r="K28" s="92" t="s">
        <v>141</v>
      </c>
      <c r="M28" s="92" t="s">
        <v>226</v>
      </c>
      <c r="AD28" s="99">
        <v>16</v>
      </c>
      <c r="AE28" s="94" t="s">
        <v>861</v>
      </c>
    </row>
    <row r="29" spans="10:336" ht="9.9499999999999993" hidden="1" customHeight="1">
      <c r="J29" s="99">
        <v>17</v>
      </c>
      <c r="K29" s="92" t="s">
        <v>142</v>
      </c>
      <c r="M29" s="92" t="s">
        <v>227</v>
      </c>
    </row>
    <row r="30" spans="10:336" ht="9.9499999999999993" hidden="1" customHeight="1">
      <c r="J30" s="99">
        <v>18</v>
      </c>
      <c r="K30" s="92" t="s">
        <v>143</v>
      </c>
      <c r="M30" s="92" t="s">
        <v>228</v>
      </c>
    </row>
    <row r="31" spans="10:336" ht="9.9499999999999993" hidden="1" customHeight="1">
      <c r="J31" s="99">
        <v>19</v>
      </c>
      <c r="K31" s="92" t="s">
        <v>144</v>
      </c>
      <c r="M31" s="92" t="s">
        <v>229</v>
      </c>
    </row>
    <row r="32" spans="10:336" ht="9.9499999999999993" hidden="1" customHeight="1">
      <c r="J32" s="99">
        <v>20</v>
      </c>
      <c r="K32" s="92" t="s">
        <v>145</v>
      </c>
      <c r="M32" s="92" t="s">
        <v>230</v>
      </c>
    </row>
    <row r="33" spans="10:13" ht="9.9499999999999993" hidden="1" customHeight="1">
      <c r="J33" s="99">
        <v>21</v>
      </c>
      <c r="K33" s="92" t="s">
        <v>146</v>
      </c>
      <c r="M33" s="92" t="s">
        <v>231</v>
      </c>
    </row>
    <row r="34" spans="10:13" ht="9.9499999999999993" hidden="1" customHeight="1">
      <c r="J34" s="99">
        <v>22</v>
      </c>
      <c r="K34" s="92" t="s">
        <v>147</v>
      </c>
      <c r="M34" s="92" t="s">
        <v>232</v>
      </c>
    </row>
    <row r="35" spans="10:13" ht="9.9499999999999993" hidden="1" customHeight="1">
      <c r="J35" s="99">
        <v>23</v>
      </c>
      <c r="K35" s="92" t="s">
        <v>148</v>
      </c>
      <c r="M35" s="92" t="s">
        <v>233</v>
      </c>
    </row>
    <row r="36" spans="10:13" ht="9.9499999999999993" hidden="1" customHeight="1">
      <c r="J36" s="99">
        <v>24</v>
      </c>
      <c r="K36" s="92" t="s">
        <v>149</v>
      </c>
      <c r="M36" s="92" t="s">
        <v>234</v>
      </c>
    </row>
    <row r="37" spans="10:13" ht="9.9499999999999993" hidden="1" customHeight="1">
      <c r="J37" s="99">
        <v>25</v>
      </c>
      <c r="K37" s="92" t="s">
        <v>150</v>
      </c>
      <c r="M37" s="92" t="s">
        <v>235</v>
      </c>
    </row>
    <row r="38" spans="10:13" ht="9.9499999999999993" hidden="1" customHeight="1">
      <c r="J38" s="99">
        <v>26</v>
      </c>
      <c r="K38" s="92" t="s">
        <v>151</v>
      </c>
      <c r="M38" s="92" t="s">
        <v>236</v>
      </c>
    </row>
    <row r="39" spans="10:13" ht="9.9499999999999993" hidden="1" customHeight="1">
      <c r="J39" s="99">
        <v>27</v>
      </c>
      <c r="K39" s="92" t="s">
        <v>152</v>
      </c>
      <c r="M39" s="92" t="s">
        <v>237</v>
      </c>
    </row>
    <row r="40" spans="10:13" ht="9.9499999999999993" hidden="1" customHeight="1">
      <c r="J40" s="99">
        <v>28</v>
      </c>
      <c r="K40" s="92" t="s">
        <v>153</v>
      </c>
      <c r="M40" s="92" t="s">
        <v>238</v>
      </c>
    </row>
    <row r="41" spans="10:13" ht="9.9499999999999993" hidden="1" customHeight="1">
      <c r="J41" s="99">
        <v>29</v>
      </c>
      <c r="K41" s="92" t="s">
        <v>154</v>
      </c>
      <c r="M41" s="92" t="s">
        <v>239</v>
      </c>
    </row>
    <row r="42" spans="10:13" ht="9.9499999999999993" hidden="1" customHeight="1">
      <c r="J42" s="99">
        <v>30</v>
      </c>
      <c r="K42" s="92" t="s">
        <v>155</v>
      </c>
      <c r="M42" s="92" t="s">
        <v>240</v>
      </c>
    </row>
    <row r="43" spans="10:13" ht="9.9499999999999993" hidden="1" customHeight="1">
      <c r="J43" s="99">
        <v>31</v>
      </c>
      <c r="K43" s="92" t="s">
        <v>156</v>
      </c>
      <c r="M43" s="92" t="s">
        <v>241</v>
      </c>
    </row>
    <row r="44" spans="10:13" ht="9.9499999999999993" hidden="1" customHeight="1">
      <c r="J44" s="99">
        <v>32</v>
      </c>
      <c r="K44" s="92" t="s">
        <v>157</v>
      </c>
      <c r="M44" s="92" t="s">
        <v>242</v>
      </c>
    </row>
    <row r="45" spans="10:13" ht="9.9499999999999993" hidden="1" customHeight="1">
      <c r="J45" s="99">
        <v>33</v>
      </c>
      <c r="K45" s="92" t="s">
        <v>158</v>
      </c>
      <c r="M45" s="92" t="s">
        <v>243</v>
      </c>
    </row>
    <row r="46" spans="10:13" ht="9.9499999999999993" hidden="1" customHeight="1">
      <c r="J46" s="99">
        <v>34</v>
      </c>
      <c r="K46" s="92" t="s">
        <v>159</v>
      </c>
      <c r="M46" s="92" t="s">
        <v>244</v>
      </c>
    </row>
    <row r="47" spans="10:13" ht="9.9499999999999993" hidden="1" customHeight="1">
      <c r="J47" s="99">
        <v>35</v>
      </c>
      <c r="K47" s="92" t="s">
        <v>160</v>
      </c>
      <c r="M47" s="92" t="s">
        <v>245</v>
      </c>
    </row>
    <row r="48" spans="10:13" ht="9.9499999999999993" hidden="1" customHeight="1">
      <c r="J48" s="99">
        <v>36</v>
      </c>
      <c r="K48" s="92" t="s">
        <v>161</v>
      </c>
      <c r="M48" s="92" t="s">
        <v>246</v>
      </c>
    </row>
    <row r="49" spans="10:13" ht="9.9499999999999993" hidden="1" customHeight="1">
      <c r="J49" s="99">
        <v>37</v>
      </c>
      <c r="K49" s="92" t="s">
        <v>162</v>
      </c>
      <c r="M49" s="92" t="s">
        <v>247</v>
      </c>
    </row>
    <row r="50" spans="10:13" ht="9.9499999999999993" hidden="1" customHeight="1">
      <c r="J50" s="99">
        <v>38</v>
      </c>
      <c r="K50" s="92" t="s">
        <v>163</v>
      </c>
      <c r="M50" s="92" t="s">
        <v>248</v>
      </c>
    </row>
    <row r="51" spans="10:13" ht="9.9499999999999993" hidden="1" customHeight="1">
      <c r="J51" s="99">
        <v>39</v>
      </c>
      <c r="K51" s="92" t="s">
        <v>164</v>
      </c>
      <c r="M51" s="92" t="s">
        <v>249</v>
      </c>
    </row>
    <row r="52" spans="10:13" ht="9.9499999999999993" hidden="1" customHeight="1">
      <c r="J52" s="99">
        <v>40</v>
      </c>
      <c r="K52" s="92" t="s">
        <v>165</v>
      </c>
      <c r="M52" s="92" t="s">
        <v>250</v>
      </c>
    </row>
    <row r="53" spans="10:13" ht="9.9499999999999993" hidden="1" customHeight="1">
      <c r="J53" s="99">
        <v>41</v>
      </c>
      <c r="K53" s="92" t="s">
        <v>166</v>
      </c>
      <c r="M53" s="92" t="s">
        <v>251</v>
      </c>
    </row>
    <row r="54" spans="10:13" ht="9.9499999999999993" hidden="1" customHeight="1">
      <c r="J54" s="99">
        <v>42</v>
      </c>
      <c r="K54" s="92" t="s">
        <v>167</v>
      </c>
      <c r="M54" s="92" t="s">
        <v>252</v>
      </c>
    </row>
    <row r="55" spans="10:13" ht="9.9499999999999993" hidden="1" customHeight="1">
      <c r="J55" s="99">
        <v>43</v>
      </c>
      <c r="K55" s="92" t="s">
        <v>168</v>
      </c>
      <c r="M55" s="92" t="s">
        <v>253</v>
      </c>
    </row>
    <row r="56" spans="10:13" ht="9.9499999999999993" hidden="1" customHeight="1">
      <c r="J56" s="99">
        <v>44</v>
      </c>
      <c r="K56" s="92" t="s">
        <v>169</v>
      </c>
      <c r="M56" s="92" t="s">
        <v>254</v>
      </c>
    </row>
    <row r="57" spans="10:13" ht="9.9499999999999993" hidden="1" customHeight="1">
      <c r="J57" s="99">
        <v>45</v>
      </c>
      <c r="K57" s="92" t="s">
        <v>170</v>
      </c>
      <c r="M57" s="92" t="s">
        <v>255</v>
      </c>
    </row>
    <row r="58" spans="10:13" ht="9.9499999999999993" hidden="1" customHeight="1">
      <c r="J58" s="99">
        <v>46</v>
      </c>
      <c r="K58" s="92" t="s">
        <v>171</v>
      </c>
      <c r="M58" s="92" t="s">
        <v>256</v>
      </c>
    </row>
    <row r="59" spans="10:13" ht="9.9499999999999993" hidden="1" customHeight="1">
      <c r="J59" s="99">
        <v>47</v>
      </c>
      <c r="K59" s="92" t="s">
        <v>172</v>
      </c>
      <c r="M59" s="92" t="s">
        <v>257</v>
      </c>
    </row>
    <row r="60" spans="10:13" ht="9.9499999999999993" hidden="1" customHeight="1">
      <c r="J60" s="99">
        <v>48</v>
      </c>
      <c r="K60" s="92" t="s">
        <v>173</v>
      </c>
    </row>
    <row r="61" spans="10:13" ht="9.9499999999999993" hidden="1" customHeight="1">
      <c r="J61" s="99">
        <v>49</v>
      </c>
      <c r="K61" s="92" t="s">
        <v>174</v>
      </c>
    </row>
    <row r="62" spans="10:13" ht="9.9499999999999993" hidden="1" customHeight="1">
      <c r="J62" s="99">
        <v>50</v>
      </c>
      <c r="K62" s="92" t="s">
        <v>175</v>
      </c>
    </row>
    <row r="63" spans="10:13" ht="9.9499999999999993" hidden="1" customHeight="1">
      <c r="J63" s="99">
        <v>51</v>
      </c>
      <c r="K63" s="92" t="s">
        <v>176</v>
      </c>
    </row>
    <row r="64" spans="10:13" ht="9.9499999999999993" hidden="1" customHeight="1">
      <c r="J64" s="99">
        <v>52</v>
      </c>
      <c r="K64" s="92" t="s">
        <v>177</v>
      </c>
    </row>
    <row r="65" spans="10:11" ht="9.9499999999999993" hidden="1" customHeight="1">
      <c r="J65" s="99">
        <v>53</v>
      </c>
      <c r="K65" s="92" t="s">
        <v>178</v>
      </c>
    </row>
    <row r="66" spans="10:11" ht="9.9499999999999993" hidden="1" customHeight="1">
      <c r="J66" s="99">
        <v>54</v>
      </c>
      <c r="K66" s="92" t="s">
        <v>179</v>
      </c>
    </row>
    <row r="67" spans="10:11" ht="9.9499999999999993" hidden="1" customHeight="1">
      <c r="J67" s="99">
        <v>55</v>
      </c>
      <c r="K67" s="92" t="s">
        <v>180</v>
      </c>
    </row>
    <row r="68" spans="10:11" ht="9.9499999999999993" hidden="1" customHeight="1">
      <c r="J68" s="99">
        <v>56</v>
      </c>
      <c r="K68" s="92" t="s">
        <v>181</v>
      </c>
    </row>
    <row r="69" spans="10:11" ht="9.9499999999999993" hidden="1" customHeight="1">
      <c r="J69" s="99">
        <v>57</v>
      </c>
      <c r="K69" s="92" t="s">
        <v>182</v>
      </c>
    </row>
    <row r="70" spans="10:11" ht="9.9499999999999993" hidden="1" customHeight="1">
      <c r="J70" s="99">
        <v>58</v>
      </c>
      <c r="K70" s="92" t="s">
        <v>183</v>
      </c>
    </row>
    <row r="71" spans="10:11" ht="9.9499999999999993" hidden="1" customHeight="1">
      <c r="J71" s="99">
        <v>59</v>
      </c>
      <c r="K71" s="92" t="s">
        <v>184</v>
      </c>
    </row>
    <row r="72" spans="10:11" ht="9.9499999999999993" hidden="1" customHeight="1">
      <c r="J72" s="99">
        <v>60</v>
      </c>
      <c r="K72" s="92" t="s">
        <v>185</v>
      </c>
    </row>
    <row r="73" spans="10:11" ht="9.9499999999999993" hidden="1" customHeight="1">
      <c r="J73" s="99">
        <v>61</v>
      </c>
      <c r="K73" s="92" t="s">
        <v>186</v>
      </c>
    </row>
    <row r="74" spans="10:11" ht="9.9499999999999993" hidden="1" customHeight="1">
      <c r="J74" s="99">
        <v>62</v>
      </c>
      <c r="K74" s="92" t="s">
        <v>187</v>
      </c>
    </row>
    <row r="75" spans="10:11" ht="9.9499999999999993" hidden="1" customHeight="1">
      <c r="J75" s="99">
        <v>63</v>
      </c>
      <c r="K75" s="92" t="s">
        <v>188</v>
      </c>
    </row>
    <row r="76" spans="10:11" ht="9.9499999999999993" hidden="1" customHeight="1">
      <c r="J76" s="99">
        <v>64</v>
      </c>
      <c r="K76" s="92" t="s">
        <v>189</v>
      </c>
    </row>
    <row r="77" spans="10:11" ht="9.9499999999999993" hidden="1" customHeight="1">
      <c r="J77" s="99">
        <v>65</v>
      </c>
      <c r="K77" s="92" t="s">
        <v>190</v>
      </c>
    </row>
    <row r="78" spans="10:11" ht="9.9499999999999993" hidden="1" customHeight="1">
      <c r="J78" s="99">
        <v>66</v>
      </c>
      <c r="K78" s="92" t="s">
        <v>191</v>
      </c>
    </row>
    <row r="79" spans="10:11" ht="9.9499999999999993" hidden="1" customHeight="1">
      <c r="J79" s="99">
        <v>67</v>
      </c>
      <c r="K79" s="92" t="s">
        <v>192</v>
      </c>
    </row>
    <row r="80" spans="10:11" ht="9.9499999999999993" hidden="1" customHeight="1">
      <c r="J80" s="99">
        <v>68</v>
      </c>
      <c r="K80" s="92" t="s">
        <v>193</v>
      </c>
    </row>
    <row r="81" spans="10:11" ht="9.9499999999999993" hidden="1" customHeight="1">
      <c r="J81" s="99">
        <v>69</v>
      </c>
      <c r="K81" s="92" t="s">
        <v>194</v>
      </c>
    </row>
    <row r="82" spans="10:11" ht="9.9499999999999993" hidden="1" customHeight="1">
      <c r="J82" s="99">
        <v>70</v>
      </c>
      <c r="K82" s="92" t="s">
        <v>195</v>
      </c>
    </row>
    <row r="83" spans="10:11" ht="9.9499999999999993" hidden="1" customHeight="1">
      <c r="J83" s="99">
        <v>71</v>
      </c>
      <c r="K83" s="92" t="s">
        <v>196</v>
      </c>
    </row>
    <row r="84" spans="10:11" ht="9.9499999999999993" hidden="1" customHeight="1">
      <c r="J84" s="99">
        <v>72</v>
      </c>
      <c r="K84" s="92" t="s">
        <v>197</v>
      </c>
    </row>
    <row r="85" spans="10:11" ht="9.9499999999999993" hidden="1" customHeight="1">
      <c r="J85" s="99">
        <v>73</v>
      </c>
      <c r="K85" s="92" t="s">
        <v>198</v>
      </c>
    </row>
    <row r="86" spans="10:11" ht="9.9499999999999993" hidden="1" customHeight="1">
      <c r="J86" s="99">
        <v>74</v>
      </c>
      <c r="K86" s="92" t="s">
        <v>199</v>
      </c>
    </row>
    <row r="87" spans="10:11" ht="9.9499999999999993" hidden="1" customHeight="1">
      <c r="J87" s="99">
        <v>75</v>
      </c>
      <c r="K87" s="92" t="s">
        <v>200</v>
      </c>
    </row>
    <row r="88" spans="10:11" ht="9.9499999999999993" hidden="1" customHeight="1">
      <c r="J88" s="99">
        <v>76</v>
      </c>
      <c r="K88" s="92" t="s">
        <v>201</v>
      </c>
    </row>
    <row r="89" spans="10:11" ht="9.9499999999999993" hidden="1" customHeight="1">
      <c r="J89" s="99">
        <v>77</v>
      </c>
      <c r="K89" s="92" t="s">
        <v>202</v>
      </c>
    </row>
    <row r="90" spans="10:11" ht="9.9499999999999993" hidden="1" customHeight="1">
      <c r="J90" s="99">
        <v>78</v>
      </c>
      <c r="K90" s="92" t="s">
        <v>203</v>
      </c>
    </row>
    <row r="91" spans="10:11" ht="9.9499999999999993" hidden="1" customHeight="1">
      <c r="J91" s="99">
        <v>79</v>
      </c>
      <c r="K91" s="92" t="s">
        <v>204</v>
      </c>
    </row>
    <row r="92" spans="10:11" ht="9.9499999999999993" hidden="1" customHeight="1">
      <c r="J92" s="99">
        <v>80</v>
      </c>
      <c r="K92" s="92" t="s">
        <v>205</v>
      </c>
    </row>
    <row r="93" spans="10:11" ht="9.9499999999999993" hidden="1" customHeight="1">
      <c r="J93" s="99">
        <v>81</v>
      </c>
      <c r="K93" s="92" t="s">
        <v>206</v>
      </c>
    </row>
    <row r="94" spans="10:11" ht="9.9499999999999993" hidden="1" customHeight="1">
      <c r="J94" s="99">
        <v>82</v>
      </c>
      <c r="K94" s="92" t="s">
        <v>207</v>
      </c>
    </row>
    <row r="95" spans="10:11" ht="9.9499999999999993" hidden="1" customHeight="1">
      <c r="J95" s="99">
        <v>83</v>
      </c>
      <c r="K95" s="92" t="s">
        <v>208</v>
      </c>
    </row>
    <row r="96" spans="10:11" ht="9.9499999999999993" hidden="1" customHeight="1">
      <c r="J96" s="99">
        <v>84</v>
      </c>
      <c r="K96" s="92" t="s">
        <v>209</v>
      </c>
    </row>
    <row r="97" spans="10:11" ht="9.9499999999999993" hidden="1" customHeight="1">
      <c r="J97" s="99">
        <v>85</v>
      </c>
      <c r="K97" s="92" t="s">
        <v>210</v>
      </c>
    </row>
    <row r="98" spans="10:11" ht="5.25" customHeight="1">
      <c r="J98" s="99">
        <v>86</v>
      </c>
      <c r="K98" s="92" t="s">
        <v>848</v>
      </c>
    </row>
    <row r="99" spans="10:11" ht="6.75" customHeight="1"/>
  </sheetData>
  <phoneticPr fontId="2"/>
  <conditionalFormatting sqref="B2:MT2 B7:IR7">
    <cfRule type="cellIs" dxfId="3" priority="1" operator="equal">
      <formula>"FA"</formula>
    </cfRule>
    <cfRule type="cellIs" dxfId="2" priority="2" operator="equal">
      <formula>"NA"</formula>
    </cfRule>
    <cfRule type="cellIs" dxfId="1" priority="3" operator="equal">
      <formula>"MA"</formula>
    </cfRule>
    <cfRule type="cellIs" dxfId="0" priority="4" operator="equal">
      <formula>"SA"</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調査票</vt:lpstr>
      <vt:lpstr>data</vt:lpstr>
      <vt:lpstr>調査票!Print_Area</vt:lpstr>
      <vt:lpstr>都道府県名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グーカンパニー</dc:creator>
  <cp:lastModifiedBy>雄史 前田</cp:lastModifiedBy>
  <cp:lastPrinted>2024-08-21T05:54:10Z</cp:lastPrinted>
  <dcterms:created xsi:type="dcterms:W3CDTF">2020-07-08T00:02:05Z</dcterms:created>
  <dcterms:modified xsi:type="dcterms:W3CDTF">2024-10-04T05:44:12Z</dcterms:modified>
</cp:coreProperties>
</file>